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195" windowHeight="9780"/>
  </bookViews>
  <sheets>
    <sheet name="ฟอร์มใหม่ส่งตุ๊ก" sheetId="4" r:id="rId1"/>
    <sheet name="ผลส่งตุ๊ก" sheetId="3" r:id="rId2"/>
    <sheet name="แผนรายเดือน" sheetId="1" r:id="rId3"/>
    <sheet name="ผลการใช้จ่าย" sheetId="2" r:id="rId4"/>
  </sheets>
  <calcPr calcId="144525"/>
</workbook>
</file>

<file path=xl/calcChain.xml><?xml version="1.0" encoding="utf-8"?>
<calcChain xmlns="http://schemas.openxmlformats.org/spreadsheetml/2006/main">
  <c r="T9" i="4" l="1"/>
  <c r="K7" i="4"/>
  <c r="T10" i="4" l="1"/>
  <c r="T11" i="4"/>
  <c r="T13" i="4"/>
  <c r="T14" i="4"/>
  <c r="T15" i="4"/>
  <c r="I5" i="4"/>
  <c r="J5" i="4"/>
  <c r="K5" i="4"/>
  <c r="L5" i="4"/>
  <c r="M5" i="4"/>
  <c r="N5" i="4"/>
  <c r="O5" i="4"/>
  <c r="P5" i="4"/>
  <c r="Q5" i="4"/>
  <c r="R5" i="4"/>
  <c r="H5" i="4"/>
  <c r="S7" i="4"/>
  <c r="T7" i="4" s="1"/>
  <c r="S8" i="4"/>
  <c r="T8" i="4" s="1"/>
  <c r="S9" i="4"/>
  <c r="S10" i="4"/>
  <c r="S11" i="4"/>
  <c r="S12" i="4"/>
  <c r="T12" i="4" s="1"/>
  <c r="S13" i="4"/>
  <c r="S14" i="4"/>
  <c r="S15" i="4"/>
  <c r="S6" i="4"/>
  <c r="T6" i="4" s="1"/>
  <c r="S5" i="4" l="1"/>
  <c r="T5" i="4" s="1"/>
  <c r="D5" i="4"/>
  <c r="I4" i="4"/>
  <c r="H4" i="4"/>
  <c r="G5" i="4"/>
  <c r="G4" i="4" s="1"/>
  <c r="AA5" i="4"/>
  <c r="P4" i="4"/>
  <c r="O4" i="4"/>
  <c r="N4" i="4"/>
  <c r="M4" i="4"/>
  <c r="L4" i="4"/>
  <c r="K4" i="4"/>
  <c r="J4" i="4"/>
  <c r="E5" i="4"/>
  <c r="C5" i="4"/>
  <c r="C4" i="4" s="1"/>
  <c r="AA4" i="4"/>
  <c r="R4" i="4"/>
  <c r="Q4" i="4"/>
  <c r="S4" i="4" l="1"/>
  <c r="T4" i="4" s="1"/>
  <c r="AB5" i="4"/>
  <c r="E4" i="4"/>
  <c r="AB4" i="4" l="1"/>
  <c r="D4" i="4"/>
  <c r="E6" i="3" l="1"/>
  <c r="C16" i="1" l="1"/>
  <c r="G16" i="1"/>
  <c r="H16" i="1"/>
  <c r="I16" i="1"/>
  <c r="J16" i="1"/>
  <c r="K16" i="1"/>
  <c r="L16" i="1"/>
  <c r="M16" i="1"/>
  <c r="N16" i="1"/>
  <c r="Q16" i="1"/>
  <c r="B16" i="1"/>
  <c r="Q5" i="1"/>
  <c r="O6" i="1"/>
  <c r="R6" i="1" s="1"/>
  <c r="T6" i="1" s="1"/>
  <c r="O7" i="1"/>
  <c r="R7" i="1" s="1"/>
  <c r="T7" i="1" s="1"/>
  <c r="O8" i="1"/>
  <c r="R8" i="1" s="1"/>
  <c r="T8" i="1" s="1"/>
  <c r="O9" i="1"/>
  <c r="R9" i="1" s="1"/>
  <c r="T9" i="1" s="1"/>
  <c r="O10" i="1"/>
  <c r="R10" i="1" s="1"/>
  <c r="T10" i="1" s="1"/>
  <c r="O11" i="1"/>
  <c r="R11" i="1" s="1"/>
  <c r="T11" i="1" s="1"/>
  <c r="O12" i="1"/>
  <c r="R12" i="1" s="1"/>
  <c r="T12" i="1" s="1"/>
  <c r="O13" i="1"/>
  <c r="R13" i="1" s="1"/>
  <c r="T13" i="1" s="1"/>
  <c r="O14" i="1"/>
  <c r="R14" i="1" s="1"/>
  <c r="T14" i="1" s="1"/>
  <c r="O15" i="1"/>
  <c r="R15" i="1" s="1"/>
  <c r="T15" i="1" s="1"/>
  <c r="D5" i="1"/>
  <c r="D16" i="1" s="1"/>
  <c r="E5" i="1"/>
  <c r="E16" i="1" s="1"/>
  <c r="F5" i="1"/>
  <c r="F16" i="1" s="1"/>
  <c r="G5" i="1"/>
  <c r="H5" i="1"/>
  <c r="I5" i="1"/>
  <c r="J5" i="1"/>
  <c r="K5" i="1"/>
  <c r="L5" i="1"/>
  <c r="M5" i="1"/>
  <c r="N5" i="1"/>
  <c r="C5" i="1"/>
  <c r="B5" i="1"/>
  <c r="D6" i="3"/>
  <c r="I3" i="2"/>
  <c r="H5" i="2"/>
  <c r="H6" i="2"/>
  <c r="H9" i="2"/>
  <c r="H10" i="2"/>
  <c r="H13" i="2"/>
  <c r="B3" i="2"/>
  <c r="H3" i="2"/>
  <c r="F14" i="2"/>
  <c r="G14" i="2"/>
  <c r="D14" i="2"/>
  <c r="E14" i="2"/>
  <c r="C14" i="2"/>
  <c r="C3" i="2"/>
  <c r="G3" i="2"/>
  <c r="F3" i="2"/>
  <c r="D3" i="2"/>
  <c r="E3" i="2"/>
  <c r="F4" i="2"/>
  <c r="H4" i="2" s="1"/>
  <c r="F5" i="2"/>
  <c r="F6" i="2"/>
  <c r="F7" i="2"/>
  <c r="H7" i="2" s="1"/>
  <c r="F8" i="2"/>
  <c r="H8" i="2" s="1"/>
  <c r="F9" i="2"/>
  <c r="F10" i="2"/>
  <c r="F11" i="2"/>
  <c r="H11" i="2" s="1"/>
  <c r="F12" i="2"/>
  <c r="H12" i="2" s="1"/>
  <c r="F13" i="2"/>
  <c r="J5" i="2"/>
  <c r="J4" i="2"/>
  <c r="O5" i="1" l="1"/>
  <c r="O16" i="1" s="1"/>
  <c r="H14" i="2"/>
  <c r="R5" i="1" l="1"/>
  <c r="R16" i="1" s="1"/>
  <c r="P5" i="1"/>
  <c r="P16" i="1" s="1"/>
  <c r="T5" i="1" l="1"/>
  <c r="T16" i="1" s="1"/>
  <c r="S5" i="1"/>
  <c r="S16" i="1" s="1"/>
</calcChain>
</file>

<file path=xl/sharedStrings.xml><?xml version="1.0" encoding="utf-8"?>
<sst xmlns="http://schemas.openxmlformats.org/spreadsheetml/2006/main" count="138" uniqueCount="113">
  <si>
    <t>ตค.11/ พย.22/ธค.33/มค.43/กพ.53/มีค.63/เมย.72/พค.81/มิย.90/กค.96/สค.98/กย.100</t>
  </si>
  <si>
    <t>รายการ</t>
  </si>
  <si>
    <t>ยอดรวมที่ได้รับ</t>
  </si>
  <si>
    <t>ยอดใช้จ่าย</t>
  </si>
  <si>
    <t>ร้อยละ</t>
  </si>
  <si>
    <t>ผูกพัน</t>
  </si>
  <si>
    <t>รวมผูกพัน</t>
  </si>
  <si>
    <t>ร้อยละการใช้จ่าย</t>
  </si>
  <si>
    <t>ยอดคงเหลือ</t>
  </si>
  <si>
    <t>ยอดรวม</t>
  </si>
  <si>
    <t>สรุปการใช้จ่ายงบประมาณกลุ่มสนับสนุนวิชาการและการวิจัย</t>
  </si>
  <si>
    <t>โครงการพัฒนาระบบสารสนเทศทันตสาธารณสุข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</si>
  <si>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</si>
  <si>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</si>
  <si>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</si>
  <si>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</si>
  <si>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</si>
  <si>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</si>
  <si>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</si>
  <si>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</si>
  <si>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</si>
  <si>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</si>
  <si>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สค.</t>
  </si>
  <si>
    <t>ก.ย.</t>
  </si>
  <si>
    <t> โครงการพัฒนาระบบสารสนเทศทันตสาธารณสุข(501)</t>
  </si>
  <si>
    <t>1.1ประชุมคณะกรรมการ/คณะทำงาน(50101)</t>
  </si>
  <si>
    <t>1.2ประชุมเชิงปฏิบัติการพัฒนาบุคลากรการจัดการระบบสารสนเทศทันตสาธารณสุข(50102)</t>
  </si>
  <si>
    <t>1.3ประชุมเชิงปฏิบัติการจัดทำมาตรการงานเฝ้าระวังทันตสุขภาพและปัจจัยเสี่ยงตามกลุ่มอายุ(50103)</t>
  </si>
  <si>
    <t>1.4ประชุมเชิงปฏิบัติการพัฒนาทันตบุคลากรในการเฝ้าระวังทันตสุขภาพและปัจจัยเสี่ยงตามกลุ่มอายุ(50104)</t>
  </si>
  <si>
    <t>1.5ประชุมเชิงปฏิบัติการบริหารจัดการงานวิจัยด้านทันตสาธารณสุข(50105)</t>
  </si>
  <si>
    <t>1.6ติดตามการดำเนินงานสารสนเทศทันตสาธารณสุข(50106)</t>
  </si>
  <si>
    <t>1.7จัดจ้างดูแลระบบสารสนเทศทันตสาธารณสุข(50107)</t>
  </si>
  <si>
    <t>1.8จัดจ้างเช่าพื้นที่จัดเก็บเว็บไซด์(50108)</t>
  </si>
  <si>
    <t>1.9จัดจ้างพัฒนาระบบการจัดการเอกสารวิชาการสำนักทันตสาธารณสุข(50109)</t>
  </si>
  <si>
    <t>1.10จัดซื้อหนังสือ/เอกสารวิชาการ/วัสดุอุปกรณ์ห้องสมุด(50110)</t>
  </si>
  <si>
    <t>รวม  </t>
  </si>
  <si>
    <t>โครงการ</t>
  </si>
  <si>
    <t>งบฯตามแผน</t>
  </si>
  <si>
    <t>ยศ.รับเรื่อง</t>
  </si>
  <si>
    <t>กันเงินสำนัก</t>
  </si>
  <si>
    <t>ยืมเงิน/PO</t>
  </si>
  <si>
    <t>เบิกจ่ายจริง</t>
  </si>
  <si>
    <t>% เบิกจ่าย</t>
  </si>
  <si>
    <t>รวม (จ่ายจริง+ยืมเงิน/PO+รับเรื่อง)</t>
  </si>
  <si>
    <t>คงเหลือ (แผน-จ่ายจริง-PO-รับเรื่อง)</t>
  </si>
  <si>
    <t>จำนวนผู้เข้าร่วมประชุม (คน)</t>
  </si>
  <si>
    <t>สรุปผลการใช้จ่ายงบประมาณกลุ่มสนับสนุนวิชาการและการวิจัยประจำเดือนพฤศจิกายน 2562</t>
  </si>
  <si>
    <t>รายงานผลการดำเนินงานสำนักทันตสาธารณสุข ประจำปีงบประมาณ 2563</t>
  </si>
  <si>
    <t>ลำดับ</t>
  </si>
  <si>
    <t>งาน/โครงการ/กิจกรรม</t>
  </si>
  <si>
    <t>เงินงบประมาณ</t>
  </si>
  <si>
    <t>เงินบำรุง</t>
  </si>
  <si>
    <t xml:space="preserve">   เป้าหมาย    (ผู้เข้าประชุม) ผลิตสื่อ/สิ่งพิมพ์</t>
  </si>
  <si>
    <t>วัน/เวลา/สถานที่ จัดประชุม/(ผลิตสื่อ/สิ่งพิมพ์)</t>
  </si>
  <si>
    <t>ผล (ผู้เข้าร่วมประชุม)ครั้ง/คน(ผลิตสื่อสิ่งพิมพ์) เล่ม/ฉบับ)</t>
  </si>
  <si>
    <t>หมายเหตุ</t>
  </si>
  <si>
    <t>ได้รับ</t>
  </si>
  <si>
    <t>ใช้ไป</t>
  </si>
  <si>
    <t>กลุ่มสนับสนุนวิชาการและการวิจัย                                                                                                            ชื่อผู้รายงาน นางสาวสุพรรณี สุคันวรานิล</t>
  </si>
  <si>
    <t>เดือน พฤศจิกายน 2562</t>
  </si>
  <si>
    <t>ระยะเวลาดำเนินการ</t>
  </si>
  <si>
    <t>12 พ.ย.62 สำนักทันตฯ</t>
  </si>
  <si>
    <t>21 พ.ย.62 สำนักทันตฯ</t>
  </si>
  <si>
    <t>พ.ย.62-มี.ค.63</t>
  </si>
  <si>
    <t>พ.ย.62-ม.ค.63</t>
  </si>
  <si>
    <t>พ.ย.62-ก.ย.63</t>
  </si>
  <si>
    <t>1.1 ประชุมคณะกรรมการ/คณะทำงาน(50101)</t>
  </si>
  <si>
    <t>1.2 ประชุมเชิงปฏิบัติการพัฒนาบุคลากรการจัดการระบบสารสนเทศทันตสาธารณสุข(50102)</t>
  </si>
  <si>
    <t>1.3 ประชุมเชิงปฏิบัติการจัดทำมาตรการงานเฝ้าระวังทันตสุขภาพและปัจจัยเสี่ยงตามกลุ่มอายุ(50103)</t>
  </si>
  <si>
    <t>1.4 ประชุมเชิงปฏิบัติการพัฒนาทันตบุคลากรในการเฝ้าระวังทันตสุขภาพและปัจจัยเสี่ยงตามกลุ่มอายุ(50104)</t>
  </si>
  <si>
    <t>1.5 ประชุมเชิงปฏิบัติการบริหารจัดการงานวิจัยด้านทันตสาธารณสุข(50105)</t>
  </si>
  <si>
    <t>1.6 ติดตามการดำเนินงานสารสนเทศทันตสาธารณสุข(50106)</t>
  </si>
  <si>
    <t>1.7 จัดจ้างดูแลระบบสารสนเทศทันตสาธารณสุข(50107)</t>
  </si>
  <si>
    <t>1.8 จัดจ้างเช่าพื้นที่จัดเก็บเว็บไซด์(50108)</t>
  </si>
  <si>
    <t>1.9 จัดจ้างพัฒนาระบบการจัดการเอกสารวิชาการสำนักทันตสาธารณสุข(50109)</t>
  </si>
  <si>
    <t>1.10 จัดซื้อหนังสือ/เอกสารวิชาการ/วัสดุอุปกรณ์ห้องสมุด(50110)</t>
  </si>
  <si>
    <t>ปีงบประมาณ 2563</t>
  </si>
  <si>
    <t>กลุ่มสนับสนุนวิชาการและการวิจัย</t>
  </si>
  <si>
    <t>ชื่อโครงการ/กิจกรรม</t>
  </si>
  <si>
    <t>จำนวน</t>
  </si>
  <si>
    <t>ร้อยละการเบิกจ่าย</t>
  </si>
  <si>
    <t>คาดว่าจะใช้</t>
  </si>
  <si>
    <t>% ใช้จริง+คาดว่าจะใช้</t>
  </si>
  <si>
    <t>รายละเอียดการปรับ</t>
  </si>
  <si>
    <t>กิจกรรม</t>
  </si>
  <si>
    <t>ได้รับจัดสรร</t>
  </si>
  <si>
    <t>ปรับเพิ่ม/ลด</t>
  </si>
  <si>
    <t>ใช้ไป
ต.ค.62</t>
  </si>
  <si>
    <t>ใช้ไป
พ.ย.62</t>
  </si>
  <si>
    <t>ใช้ไป
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</si>
  <si>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</si>
  <si>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</si>
  <si>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</si>
  <si>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</si>
  <si>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</si>
  <si>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</si>
  <si>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</si>
  <si>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</si>
  <si>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ก.ย. 63</t>
  </si>
  <si>
    <t>รวมใช้ไป</t>
  </si>
  <si>
    <t>คงเหลือ</t>
  </si>
  <si>
    <t>รวมกลุ่มสว</t>
  </si>
  <si>
    <t>ประชุมคณะกรรมการ/คณะทำงาน</t>
  </si>
  <si>
    <t>ประชุมเชิงปฏิบัติการพัฒนาบุคลากรการจัดการระบบสารสนเทศทันตสาธารณสุข</t>
  </si>
  <si>
    <t>ประชุมเชิงปฏิบัติการจัดทำมาตรการงานเฝ้าระวังทันตสุขภาพและปัจจัยเสี่ยงตามกลุ่มอายุ</t>
  </si>
  <si>
    <t>ประชุมเชิงปฏิบัติการพัฒนาทันตบุคลากรในการเฝ้าระวังทันตสุขภาพและปัจจัยเสี่ยงตามกลุ่มอายุ</t>
  </si>
  <si>
    <t>ประชุมเชิงปฏิบัติการบริหารจัดการงานวิจัยด้านทันตสาธารณสุข</t>
  </si>
  <si>
    <t>ติดตามการดำเนินงานสารสนเทศทันตสาธารณสุข</t>
  </si>
  <si>
    <t>จัดจ้างดูแลระบบสารสนเทศทันตสาธารณสุข</t>
  </si>
  <si>
    <t xml:space="preserve">จัดจ้างเช่าพื้นที่จัดเก็บเว็บไซด์     </t>
  </si>
  <si>
    <t>จัดจ้างพัฒนาระบบการจัดการเอกสารวิชาการสำนักทันตสาธารณสุข</t>
  </si>
  <si>
    <t>จัดซื้อหนังสือ/เอกสารวิชาการ/วัสดุอุปกรณ์ห้องสมุด</t>
  </si>
  <si>
    <t>19-20 ก.พ.63 รร.อมารี ดอนเมือง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</si>
</sst>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name val="Tahoma"/>
      <family val="2"/>
      <scheme val="minor"/>
    </font>
    <font>
      <sz val="10"/>
      <name val="Tahoma"/>
      <family val="2"/>
      <scheme val="minor"/>
    </font>
    <font>
      <b/>
      <sz val="14"/>
      <name val="TH SarabunPSK"/>
      <family val="2"/>
    </font>
    <font>
      <sz val="14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00206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6CDF4"/>
        <bgColor indexed="64"/>
      </patternFill>
    </fill>
    <fill>
      <patternFill patternType="solid">
        <fgColor rgb="FFCED9E1"/>
        <bgColor indexed="64"/>
      </patternFill>
    </fill>
    <fill>
      <patternFill patternType="solid">
        <fgColor rgb="FFB1FF7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5" fillId="5" borderId="2" xfId="0" applyFont="1" applyFill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4" fontId="5" fillId="6" borderId="2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4" fontId="5" fillId="7" borderId="2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left" vertical="center" wrapText="1"/>
    </xf>
    <xf numFmtId="4" fontId="5" fillId="8" borderId="2" xfId="0" applyNumberFormat="1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right" vertical="center" wrapText="1"/>
    </xf>
    <xf numFmtId="43" fontId="5" fillId="6" borderId="2" xfId="1" applyFont="1" applyFill="1" applyBorder="1" applyAlignment="1">
      <alignment horizontal="right" vertical="center" wrapText="1"/>
    </xf>
    <xf numFmtId="43" fontId="5" fillId="7" borderId="2" xfId="1" applyFont="1" applyFill="1" applyBorder="1" applyAlignment="1">
      <alignment horizontal="right" vertical="center" wrapText="1"/>
    </xf>
    <xf numFmtId="43" fontId="5" fillId="8" borderId="2" xfId="1" applyFont="1" applyFill="1" applyBorder="1" applyAlignment="1">
      <alignment horizontal="right" vertical="center" wrapText="1"/>
    </xf>
    <xf numFmtId="2" fontId="5" fillId="5" borderId="2" xfId="0" applyNumberFormat="1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right" vertical="center" wrapText="1"/>
    </xf>
    <xf numFmtId="4" fontId="9" fillId="9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10" borderId="3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/>
    <xf numFmtId="43" fontId="8" fillId="9" borderId="2" xfId="1" applyFont="1" applyFill="1" applyBorder="1" applyAlignment="1">
      <alignment horizontal="center" vertical="center" wrapText="1"/>
    </xf>
    <xf numFmtId="43" fontId="5" fillId="5" borderId="2" xfId="1" applyFont="1" applyFill="1" applyBorder="1" applyAlignment="1">
      <alignment horizontal="right" vertical="center" wrapText="1"/>
    </xf>
    <xf numFmtId="43" fontId="9" fillId="9" borderId="5" xfId="1" applyFont="1" applyFill="1" applyBorder="1" applyAlignment="1">
      <alignment horizontal="right" vertical="center" wrapText="1"/>
    </xf>
    <xf numFmtId="43" fontId="5" fillId="0" borderId="0" xfId="1" applyFont="1"/>
    <xf numFmtId="43" fontId="5" fillId="6" borderId="2" xfId="1" applyFont="1" applyFill="1" applyBorder="1" applyAlignment="1">
      <alignment horizontal="left" vertical="top" wrapText="1"/>
    </xf>
    <xf numFmtId="43" fontId="5" fillId="7" borderId="2" xfId="1" applyFont="1" applyFill="1" applyBorder="1" applyAlignment="1">
      <alignment horizontal="left" vertical="top" wrapText="1"/>
    </xf>
    <xf numFmtId="43" fontId="5" fillId="8" borderId="2" xfId="1" applyFont="1" applyFill="1" applyBorder="1" applyAlignment="1">
      <alignment horizontal="left" vertical="top" wrapText="1"/>
    </xf>
    <xf numFmtId="43" fontId="5" fillId="0" borderId="0" xfId="1" applyFont="1" applyAlignment="1">
      <alignment vertical="center"/>
    </xf>
    <xf numFmtId="43" fontId="10" fillId="0" borderId="1" xfId="1" applyFont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6" fillId="0" borderId="3" xfId="1" applyFont="1" applyBorder="1" applyAlignment="1">
      <alignment vertical="top" wrapText="1"/>
    </xf>
    <xf numFmtId="43" fontId="5" fillId="0" borderId="3" xfId="1" applyFont="1" applyBorder="1" applyAlignment="1">
      <alignment vertical="center" wrapText="1"/>
    </xf>
    <xf numFmtId="43" fontId="5" fillId="3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4" borderId="4" xfId="1" applyFont="1" applyFill="1" applyBorder="1" applyAlignment="1">
      <alignment horizontal="center" vertical="top" wrapText="1"/>
    </xf>
    <xf numFmtId="43" fontId="5" fillId="4" borderId="4" xfId="1" applyFont="1" applyFill="1" applyBorder="1" applyAlignment="1">
      <alignment horizontal="center" vertical="center" wrapText="1"/>
    </xf>
    <xf numFmtId="43" fontId="5" fillId="0" borderId="0" xfId="1" applyFont="1" applyAlignment="1">
      <alignment vertical="top" wrapText="1"/>
    </xf>
    <xf numFmtId="43" fontId="5" fillId="0" borderId="0" xfId="1" applyFont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3" fillId="10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43" fontId="5" fillId="0" borderId="2" xfId="1" applyFont="1" applyBorder="1" applyAlignment="1">
      <alignment vertical="center" wrapText="1"/>
    </xf>
    <xf numFmtId="0" fontId="5" fillId="0" borderId="2" xfId="0" applyFont="1" applyBorder="1"/>
    <xf numFmtId="17" fontId="5" fillId="0" borderId="2" xfId="0" applyNumberFormat="1" applyFont="1" applyBorder="1" applyAlignment="1">
      <alignment vertical="top" wrapText="1"/>
    </xf>
    <xf numFmtId="17" fontId="5" fillId="0" borderId="2" xfId="0" applyNumberFormat="1" applyFont="1" applyBorder="1"/>
    <xf numFmtId="0" fontId="5" fillId="11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11" borderId="2" xfId="0" applyFont="1" applyFill="1" applyBorder="1" applyAlignment="1">
      <alignment horizontal="center" vertical="top"/>
    </xf>
    <xf numFmtId="0" fontId="5" fillId="11" borderId="2" xfId="0" applyFont="1" applyFill="1" applyBorder="1"/>
    <xf numFmtId="0" fontId="5" fillId="11" borderId="2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13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center" vertical="top"/>
    </xf>
    <xf numFmtId="2" fontId="2" fillId="3" borderId="13" xfId="0" applyNumberFormat="1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 wrapText="1"/>
    </xf>
    <xf numFmtId="3" fontId="12" fillId="3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12" borderId="2" xfId="0" applyFont="1" applyFill="1" applyBorder="1"/>
    <xf numFmtId="0" fontId="13" fillId="12" borderId="2" xfId="0" applyFont="1" applyFill="1" applyBorder="1" applyAlignment="1">
      <alignment vertical="top" wrapText="1"/>
    </xf>
    <xf numFmtId="0" fontId="13" fillId="12" borderId="2" xfId="0" applyFont="1" applyFill="1" applyBorder="1" applyAlignment="1">
      <alignment horizontal="center" vertical="top" wrapText="1"/>
    </xf>
    <xf numFmtId="2" fontId="13" fillId="12" borderId="2" xfId="0" applyNumberFormat="1" applyFont="1" applyFill="1" applyBorder="1" applyAlignment="1">
      <alignment horizontal="center" vertical="top" wrapText="1"/>
    </xf>
    <xf numFmtId="3" fontId="13" fillId="12" borderId="2" xfId="0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 applyAlignment="1">
      <alignment horizontal="center" vertical="top"/>
    </xf>
    <xf numFmtId="3" fontId="3" fillId="12" borderId="2" xfId="0" applyNumberFormat="1" applyFont="1" applyFill="1" applyBorder="1" applyAlignment="1">
      <alignment horizontal="center" vertical="top"/>
    </xf>
    <xf numFmtId="0" fontId="3" fillId="12" borderId="2" xfId="0" applyFont="1" applyFill="1" applyBorder="1" applyAlignment="1">
      <alignment vertical="top"/>
    </xf>
    <xf numFmtId="2" fontId="3" fillId="12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top" wrapText="1"/>
    </xf>
    <xf numFmtId="43" fontId="11" fillId="0" borderId="2" xfId="1" applyFont="1" applyFill="1" applyBorder="1" applyAlignment="1">
      <alignment horizontal="center" vertical="top"/>
    </xf>
    <xf numFmtId="43" fontId="3" fillId="0" borderId="2" xfId="1" applyFont="1" applyBorder="1" applyAlignment="1">
      <alignment horizontal="center" vertical="top"/>
    </xf>
    <xf numFmtId="43" fontId="11" fillId="0" borderId="2" xfId="1" applyFont="1" applyBorder="1" applyAlignment="1">
      <alignment horizontal="center" vertical="top"/>
    </xf>
    <xf numFmtId="43" fontId="3" fillId="0" borderId="2" xfId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top"/>
    </xf>
    <xf numFmtId="43" fontId="11" fillId="0" borderId="2" xfId="1" applyFont="1" applyBorder="1" applyAlignment="1">
      <alignment horizontal="center" vertical="top" wrapText="1"/>
    </xf>
    <xf numFmtId="43" fontId="3" fillId="0" borderId="2" xfId="1" applyNumberFormat="1" applyFont="1" applyBorder="1" applyAlignment="1">
      <alignment horizontal="center" vertical="top" wrapText="1"/>
    </xf>
    <xf numFmtId="43" fontId="11" fillId="0" borderId="2" xfId="1" applyNumberFormat="1" applyFont="1" applyBorder="1" applyAlignment="1">
      <alignment horizontal="center" vertical="top"/>
    </xf>
    <xf numFmtId="43" fontId="2" fillId="0" borderId="2" xfId="1" applyNumberFormat="1" applyFont="1" applyFill="1" applyBorder="1" applyAlignment="1">
      <alignment horizontal="center" vertical="top"/>
    </xf>
    <xf numFmtId="43" fontId="11" fillId="0" borderId="2" xfId="1" applyNumberFormat="1" applyFont="1" applyFill="1" applyBorder="1" applyAlignment="1">
      <alignment horizontal="center" vertical="top"/>
    </xf>
    <xf numFmtId="43" fontId="3" fillId="0" borderId="2" xfId="1" applyNumberFormat="1" applyFont="1" applyBorder="1" applyAlignment="1">
      <alignment horizontal="center" vertical="center" wrapText="1"/>
    </xf>
    <xf numFmtId="0" fontId="4" fillId="11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187" fontId="11" fillId="0" borderId="2" xfId="1" applyNumberFormat="1" applyFont="1" applyBorder="1" applyAlignment="1">
      <alignment horizontal="center" vertical="top"/>
    </xf>
    <xf numFmtId="187" fontId="11" fillId="0" borderId="2" xfId="1" applyNumberFormat="1" applyFont="1" applyFill="1" applyBorder="1" applyAlignment="1">
      <alignment horizontal="center" vertical="top"/>
    </xf>
    <xf numFmtId="187" fontId="3" fillId="0" borderId="2" xfId="1" applyNumberFormat="1" applyFont="1" applyFill="1" applyBorder="1" applyAlignment="1">
      <alignment horizontal="center" vertical="top"/>
    </xf>
    <xf numFmtId="187" fontId="2" fillId="0" borderId="2" xfId="1" applyNumberFormat="1" applyFont="1" applyFill="1" applyBorder="1" applyAlignment="1">
      <alignment horizontal="center" vertical="top"/>
    </xf>
    <xf numFmtId="187" fontId="3" fillId="0" borderId="2" xfId="1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tabSelected="1" zoomScale="80" zoomScaleNormal="80" workbookViewId="0">
      <selection activeCell="H8" sqref="H8"/>
    </sheetView>
  </sheetViews>
  <sheetFormatPr defaultColWidth="9.125" defaultRowHeight="21" x14ac:dyDescent="0.35"/>
  <cols>
    <col min="1" max="1" width="4.625" style="22" customWidth="1"/>
    <col min="2" max="2" width="39.25" style="22" customWidth="1"/>
    <col min="3" max="3" width="9" style="22" customWidth="1"/>
    <col min="4" max="4" width="8.125" style="22" customWidth="1"/>
    <col min="5" max="5" width="8.25" style="22" customWidth="1"/>
    <col min="6" max="6" width="7.25" style="22" hidden="1" customWidth="1"/>
    <col min="7" max="7" width="7.125" style="22" customWidth="1"/>
    <col min="8" max="8" width="8.875" style="105" customWidth="1"/>
    <col min="9" max="9" width="7.5" style="105" customWidth="1"/>
    <col min="10" max="10" width="8.125" style="105" customWidth="1"/>
    <col min="11" max="11" width="9.625" style="105" customWidth="1"/>
    <col min="12" max="12" width="8.625" style="105" customWidth="1"/>
    <col min="13" max="18" width="8.25" style="105" hidden="1" customWidth="1"/>
    <col min="19" max="19" width="9.625" style="105" customWidth="1"/>
    <col min="20" max="20" width="11.5" style="85" customWidth="1"/>
    <col min="21" max="21" width="0.125" style="85" customWidth="1"/>
    <col min="22" max="22" width="8.25" style="85" hidden="1" customWidth="1"/>
    <col min="23" max="25" width="8.25" style="22" customWidth="1"/>
    <col min="26" max="26" width="9.625" style="22" customWidth="1"/>
    <col min="27" max="27" width="12" style="22" customWidth="1"/>
    <col min="28" max="28" width="10.125" style="22" customWidth="1"/>
    <col min="29" max="29" width="27.75" style="22" customWidth="1"/>
    <col min="30" max="16384" width="9.125" style="22"/>
  </cols>
  <sheetData>
    <row r="1" spans="1:29" ht="28.5" customHeight="1" x14ac:dyDescent="0.35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22"/>
      <c r="V1" s="122"/>
      <c r="W1" s="69"/>
      <c r="X1" s="69"/>
      <c r="Y1" s="69"/>
      <c r="Z1" s="69"/>
    </row>
    <row r="2" spans="1:29" x14ac:dyDescent="0.35">
      <c r="A2" s="136" t="s">
        <v>48</v>
      </c>
      <c r="B2" s="136" t="s">
        <v>78</v>
      </c>
      <c r="C2" s="70" t="s">
        <v>79</v>
      </c>
      <c r="D2" s="138" t="s">
        <v>80</v>
      </c>
      <c r="E2" s="140" t="s">
        <v>50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128" t="s">
        <v>51</v>
      </c>
      <c r="V2" s="128"/>
      <c r="W2" s="130" t="s">
        <v>52</v>
      </c>
      <c r="X2" s="130" t="s">
        <v>53</v>
      </c>
      <c r="Y2" s="130" t="s">
        <v>54</v>
      </c>
      <c r="Z2" s="132" t="s">
        <v>55</v>
      </c>
      <c r="AA2" s="129" t="s">
        <v>81</v>
      </c>
      <c r="AB2" s="134" t="s">
        <v>82</v>
      </c>
      <c r="AC2" s="129" t="s">
        <v>83</v>
      </c>
    </row>
    <row r="3" spans="1:29" ht="53.25" customHeight="1" x14ac:dyDescent="0.35">
      <c r="A3" s="137"/>
      <c r="B3" s="137"/>
      <c r="C3" s="71" t="s">
        <v>84</v>
      </c>
      <c r="D3" s="139"/>
      <c r="E3" s="72" t="s">
        <v>85</v>
      </c>
      <c r="F3" s="72" t="s">
        <v>86</v>
      </c>
      <c r="G3" s="72" t="s">
        <v>87</v>
      </c>
      <c r="H3" s="72" t="s">
        <v>88</v>
      </c>
      <c r="I3" s="72" t="s">
        <v>89</v>
      </c>
      <c r="J3" s="73" t="s">
        <v>90</v>
      </c>
      <c r="K3" s="73" t="s">
        <v>91</v>
      </c>
      <c r="L3" s="73" t="s">
        <v>92</v>
      </c>
      <c r="M3" s="73" t="s">
        <v>93</v>
      </c>
      <c r="N3" s="73" t="s">
        <v>94</v>
      </c>
      <c r="O3" s="73" t="s">
        <v>95</v>
      </c>
      <c r="P3" s="73" t="s">
        <v>96</v>
      </c>
      <c r="Q3" s="73" t="s">
        <v>97</v>
      </c>
      <c r="R3" s="73" t="s">
        <v>98</v>
      </c>
      <c r="S3" s="73" t="s">
        <v>99</v>
      </c>
      <c r="T3" s="74" t="s">
        <v>100</v>
      </c>
      <c r="U3" s="73" t="s">
        <v>56</v>
      </c>
      <c r="V3" s="73" t="s">
        <v>57</v>
      </c>
      <c r="W3" s="131"/>
      <c r="X3" s="131"/>
      <c r="Y3" s="131"/>
      <c r="Z3" s="133"/>
      <c r="AA3" s="129"/>
      <c r="AB3" s="134"/>
      <c r="AC3" s="129"/>
    </row>
    <row r="4" spans="1:29" s="85" customFormat="1" ht="30.75" customHeight="1" x14ac:dyDescent="0.2">
      <c r="A4" s="75"/>
      <c r="B4" s="76" t="s">
        <v>101</v>
      </c>
      <c r="C4" s="77">
        <f>C5</f>
        <v>10</v>
      </c>
      <c r="D4" s="78">
        <f>S4*100/E4</f>
        <v>56.621882951653944</v>
      </c>
      <c r="E4" s="79">
        <f>E5</f>
        <v>393000</v>
      </c>
      <c r="F4" s="79"/>
      <c r="G4" s="79">
        <f>G5</f>
        <v>0</v>
      </c>
      <c r="H4" s="79">
        <f t="shared" ref="H4:R4" si="0">H5</f>
        <v>10008.1</v>
      </c>
      <c r="I4" s="79">
        <f t="shared" si="0"/>
        <v>8000</v>
      </c>
      <c r="J4" s="79">
        <f t="shared" si="0"/>
        <v>28000</v>
      </c>
      <c r="K4" s="79">
        <f t="shared" si="0"/>
        <v>95042.9</v>
      </c>
      <c r="L4" s="79">
        <f t="shared" si="0"/>
        <v>81473</v>
      </c>
      <c r="M4" s="79">
        <f t="shared" si="0"/>
        <v>0</v>
      </c>
      <c r="N4" s="79">
        <f t="shared" si="0"/>
        <v>0</v>
      </c>
      <c r="O4" s="79">
        <f t="shared" si="0"/>
        <v>0</v>
      </c>
      <c r="P4" s="79">
        <f t="shared" si="0"/>
        <v>0</v>
      </c>
      <c r="Q4" s="79">
        <f t="shared" si="0"/>
        <v>0</v>
      </c>
      <c r="R4" s="79">
        <f t="shared" si="0"/>
        <v>0</v>
      </c>
      <c r="S4" s="80">
        <f>SUM(G4:R4)</f>
        <v>222524</v>
      </c>
      <c r="T4" s="80">
        <f>E4-S4</f>
        <v>170476</v>
      </c>
      <c r="U4" s="81"/>
      <c r="V4" s="82"/>
      <c r="W4" s="83"/>
      <c r="X4" s="83"/>
      <c r="Y4" s="83"/>
      <c r="Z4" s="83"/>
      <c r="AA4" s="79">
        <f>AA5</f>
        <v>0</v>
      </c>
      <c r="AB4" s="84">
        <f>(G4+AA4)*100/E4</f>
        <v>0</v>
      </c>
      <c r="AC4" s="83"/>
    </row>
    <row r="5" spans="1:29" ht="30.75" customHeight="1" x14ac:dyDescent="0.35">
      <c r="A5" s="86"/>
      <c r="B5" s="87" t="s">
        <v>11</v>
      </c>
      <c r="C5" s="88">
        <f>SUM(C6:C15)</f>
        <v>10</v>
      </c>
      <c r="D5" s="89">
        <f>S5*100/E5</f>
        <v>56.621882951653944</v>
      </c>
      <c r="E5" s="90">
        <f>SUM(E6:E15)</f>
        <v>393000</v>
      </c>
      <c r="F5" s="90"/>
      <c r="G5" s="90">
        <f>SUM(G6:G15)</f>
        <v>0</v>
      </c>
      <c r="H5" s="90">
        <f>SUM(H6:H15)</f>
        <v>10008.1</v>
      </c>
      <c r="I5" s="90">
        <f t="shared" ref="I5:R5" si="1">SUM(I6:I15)</f>
        <v>8000</v>
      </c>
      <c r="J5" s="90">
        <f t="shared" si="1"/>
        <v>28000</v>
      </c>
      <c r="K5" s="90">
        <f t="shared" si="1"/>
        <v>95042.9</v>
      </c>
      <c r="L5" s="90">
        <f t="shared" si="1"/>
        <v>81473</v>
      </c>
      <c r="M5" s="90">
        <f t="shared" si="1"/>
        <v>0</v>
      </c>
      <c r="N5" s="90">
        <f t="shared" si="1"/>
        <v>0</v>
      </c>
      <c r="O5" s="90">
        <f t="shared" si="1"/>
        <v>0</v>
      </c>
      <c r="P5" s="90">
        <f t="shared" si="1"/>
        <v>0</v>
      </c>
      <c r="Q5" s="90">
        <f t="shared" si="1"/>
        <v>0</v>
      </c>
      <c r="R5" s="90">
        <f t="shared" si="1"/>
        <v>0</v>
      </c>
      <c r="S5" s="91">
        <f>SUM(S6:S15)</f>
        <v>222524</v>
      </c>
      <c r="T5" s="92">
        <f>E5-S5</f>
        <v>170476</v>
      </c>
      <c r="U5" s="93"/>
      <c r="V5" s="93"/>
      <c r="W5" s="86"/>
      <c r="X5" s="86"/>
      <c r="Y5" s="86"/>
      <c r="Z5" s="86"/>
      <c r="AA5" s="90">
        <f>SUM(AA6:AA15)</f>
        <v>0</v>
      </c>
      <c r="AB5" s="94">
        <f>(G5+AA5)*100/E5</f>
        <v>0</v>
      </c>
      <c r="AC5" s="86"/>
    </row>
    <row r="6" spans="1:29" ht="23.25" customHeight="1" x14ac:dyDescent="0.35">
      <c r="A6" s="95">
        <v>1</v>
      </c>
      <c r="B6" s="96" t="s">
        <v>102</v>
      </c>
      <c r="C6" s="97">
        <v>1</v>
      </c>
      <c r="D6" s="98"/>
      <c r="E6" s="99">
        <v>19000</v>
      </c>
      <c r="F6" s="106"/>
      <c r="G6" s="107"/>
      <c r="H6" s="107">
        <v>315</v>
      </c>
      <c r="I6" s="108"/>
      <c r="J6" s="108"/>
      <c r="K6" s="108"/>
      <c r="L6" s="124">
        <v>4025</v>
      </c>
      <c r="M6" s="108"/>
      <c r="N6" s="108"/>
      <c r="O6" s="108"/>
      <c r="P6" s="108"/>
      <c r="Q6" s="108"/>
      <c r="R6" s="108"/>
      <c r="S6" s="108">
        <f>SUM(G6:R6)</f>
        <v>4340</v>
      </c>
      <c r="T6" s="109">
        <f>+E6-S6</f>
        <v>14660</v>
      </c>
      <c r="U6" s="100"/>
      <c r="V6" s="100"/>
      <c r="W6" s="68">
        <v>9</v>
      </c>
      <c r="X6" s="119" t="s">
        <v>61</v>
      </c>
      <c r="Y6" s="68">
        <v>9</v>
      </c>
      <c r="Z6" s="98"/>
      <c r="AA6" s="98"/>
      <c r="AB6" s="98"/>
      <c r="AC6" s="98"/>
    </row>
    <row r="7" spans="1:29" ht="46.5" customHeight="1" x14ac:dyDescent="0.35">
      <c r="A7" s="95">
        <v>2</v>
      </c>
      <c r="B7" s="96" t="s">
        <v>103</v>
      </c>
      <c r="C7" s="97">
        <v>1</v>
      </c>
      <c r="D7" s="98"/>
      <c r="E7" s="99">
        <v>27000</v>
      </c>
      <c r="F7" s="106"/>
      <c r="G7" s="107"/>
      <c r="H7" s="114">
        <v>4750</v>
      </c>
      <c r="I7" s="110"/>
      <c r="J7" s="110"/>
      <c r="K7" s="110">
        <f>10250-H7</f>
        <v>5500</v>
      </c>
      <c r="L7" s="110"/>
      <c r="M7" s="110"/>
      <c r="N7" s="110"/>
      <c r="O7" s="110"/>
      <c r="P7" s="110"/>
      <c r="Q7" s="110"/>
      <c r="R7" s="110"/>
      <c r="S7" s="108">
        <f t="shared" ref="S7:S15" si="2">SUM(G7:R7)</f>
        <v>10250</v>
      </c>
      <c r="T7" s="109">
        <f t="shared" ref="T7:T15" si="3">+E7-S7</f>
        <v>16750</v>
      </c>
      <c r="U7" s="100"/>
      <c r="V7" s="100"/>
      <c r="W7" s="65">
        <v>25</v>
      </c>
      <c r="X7" s="119" t="s">
        <v>62</v>
      </c>
      <c r="Y7" s="65">
        <v>25</v>
      </c>
      <c r="Z7" s="98"/>
      <c r="AA7" s="98"/>
      <c r="AB7" s="98"/>
      <c r="AC7" s="98"/>
    </row>
    <row r="8" spans="1:29" ht="49.5" customHeight="1" x14ac:dyDescent="0.35">
      <c r="A8" s="95">
        <v>3</v>
      </c>
      <c r="B8" s="96" t="s">
        <v>104</v>
      </c>
      <c r="C8" s="97">
        <v>1</v>
      </c>
      <c r="D8" s="98"/>
      <c r="E8" s="99">
        <v>59000</v>
      </c>
      <c r="F8" s="106"/>
      <c r="G8" s="107"/>
      <c r="H8" s="115"/>
      <c r="I8" s="110"/>
      <c r="J8" s="110"/>
      <c r="K8" s="110"/>
      <c r="L8" s="123">
        <v>69448</v>
      </c>
      <c r="M8" s="110"/>
      <c r="N8" s="110"/>
      <c r="O8" s="110"/>
      <c r="P8" s="110"/>
      <c r="Q8" s="110"/>
      <c r="R8" s="110"/>
      <c r="S8" s="108">
        <f t="shared" si="2"/>
        <v>69448</v>
      </c>
      <c r="T8" s="109">
        <f t="shared" si="3"/>
        <v>-10448</v>
      </c>
      <c r="U8" s="100"/>
      <c r="V8" s="100"/>
      <c r="W8" s="98"/>
      <c r="X8" s="121"/>
      <c r="Y8" s="98"/>
      <c r="Z8" s="98"/>
      <c r="AA8" s="98"/>
      <c r="AB8" s="98"/>
      <c r="AC8" s="98"/>
    </row>
    <row r="9" spans="1:29" ht="42" customHeight="1" x14ac:dyDescent="0.35">
      <c r="A9" s="95">
        <v>4</v>
      </c>
      <c r="B9" s="101" t="s">
        <v>105</v>
      </c>
      <c r="C9" s="102">
        <v>1</v>
      </c>
      <c r="D9" s="98"/>
      <c r="E9" s="99">
        <v>105000</v>
      </c>
      <c r="F9" s="106"/>
      <c r="G9" s="111"/>
      <c r="H9" s="115"/>
      <c r="I9" s="110"/>
      <c r="J9" s="110"/>
      <c r="K9" s="110">
        <v>81542.899999999994</v>
      </c>
      <c r="L9" s="110"/>
      <c r="M9" s="110"/>
      <c r="N9" s="110"/>
      <c r="O9" s="110"/>
      <c r="P9" s="110"/>
      <c r="Q9" s="110"/>
      <c r="R9" s="110"/>
      <c r="S9" s="108">
        <f t="shared" si="2"/>
        <v>81542.899999999994</v>
      </c>
      <c r="T9" s="109">
        <f>+E9-S9</f>
        <v>23457.100000000006</v>
      </c>
      <c r="U9" s="100"/>
      <c r="V9" s="100"/>
      <c r="W9" s="98">
        <v>40</v>
      </c>
      <c r="X9" s="120" t="s">
        <v>112</v>
      </c>
      <c r="Y9" s="98">
        <v>37</v>
      </c>
      <c r="Z9" s="98"/>
      <c r="AA9" s="98"/>
      <c r="AB9" s="98"/>
      <c r="AC9" s="98"/>
    </row>
    <row r="10" spans="1:29" ht="45.75" customHeight="1" x14ac:dyDescent="0.35">
      <c r="A10" s="95">
        <v>5</v>
      </c>
      <c r="B10" s="101" t="s">
        <v>106</v>
      </c>
      <c r="C10" s="102">
        <v>1</v>
      </c>
      <c r="D10" s="98"/>
      <c r="E10" s="99">
        <v>47400</v>
      </c>
      <c r="F10" s="106"/>
      <c r="G10" s="111"/>
      <c r="H10" s="115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08">
        <f t="shared" si="2"/>
        <v>0</v>
      </c>
      <c r="T10" s="109">
        <f t="shared" si="3"/>
        <v>47400</v>
      </c>
      <c r="U10" s="100"/>
      <c r="V10" s="100"/>
      <c r="W10" s="98"/>
      <c r="X10" s="121"/>
      <c r="Y10" s="98"/>
      <c r="Z10" s="98"/>
      <c r="AA10" s="98"/>
      <c r="AB10" s="98"/>
      <c r="AC10" s="98"/>
    </row>
    <row r="11" spans="1:29" ht="27.75" customHeight="1" x14ac:dyDescent="0.35">
      <c r="A11" s="95">
        <v>6</v>
      </c>
      <c r="B11" s="96" t="s">
        <v>107</v>
      </c>
      <c r="C11" s="97">
        <v>1</v>
      </c>
      <c r="D11" s="98"/>
      <c r="E11" s="99">
        <v>11600</v>
      </c>
      <c r="F11" s="106"/>
      <c r="G11" s="107"/>
      <c r="H11" s="115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08">
        <f t="shared" si="2"/>
        <v>0</v>
      </c>
      <c r="T11" s="109">
        <f t="shared" si="3"/>
        <v>11600</v>
      </c>
      <c r="U11" s="100"/>
      <c r="V11" s="100"/>
      <c r="W11" s="98"/>
      <c r="X11" s="121"/>
      <c r="Y11" s="98"/>
      <c r="Z11" s="98"/>
      <c r="AA11" s="98"/>
      <c r="AB11" s="98"/>
      <c r="AC11" s="98"/>
    </row>
    <row r="12" spans="1:29" ht="21" customHeight="1" x14ac:dyDescent="0.35">
      <c r="A12" s="95">
        <v>7</v>
      </c>
      <c r="B12" s="101" t="s">
        <v>108</v>
      </c>
      <c r="C12" s="102">
        <v>1</v>
      </c>
      <c r="D12" s="98"/>
      <c r="E12" s="99">
        <v>88000</v>
      </c>
      <c r="F12" s="106"/>
      <c r="G12" s="111"/>
      <c r="H12" s="116"/>
      <c r="I12" s="125">
        <v>8000</v>
      </c>
      <c r="J12" s="125">
        <v>8000</v>
      </c>
      <c r="K12" s="126">
        <v>8000</v>
      </c>
      <c r="L12" s="126">
        <v>8000</v>
      </c>
      <c r="M12" s="126"/>
      <c r="N12" s="126"/>
      <c r="O12" s="126"/>
      <c r="P12" s="126"/>
      <c r="Q12" s="126"/>
      <c r="R12" s="126"/>
      <c r="S12" s="124">
        <f t="shared" si="2"/>
        <v>32000</v>
      </c>
      <c r="T12" s="127">
        <f t="shared" si="3"/>
        <v>56000</v>
      </c>
      <c r="U12" s="100"/>
      <c r="V12" s="100"/>
      <c r="W12" s="98"/>
      <c r="X12" s="121"/>
      <c r="Y12" s="98"/>
      <c r="Z12" s="98"/>
      <c r="AA12" s="98"/>
      <c r="AB12" s="98"/>
      <c r="AC12" s="98"/>
    </row>
    <row r="13" spans="1:29" ht="22.5" customHeight="1" x14ac:dyDescent="0.35">
      <c r="A13" s="95">
        <v>8</v>
      </c>
      <c r="B13" s="103" t="s">
        <v>109</v>
      </c>
      <c r="C13" s="104">
        <v>1</v>
      </c>
      <c r="D13" s="98"/>
      <c r="E13" s="99">
        <v>6000</v>
      </c>
      <c r="F13" s="106"/>
      <c r="G13" s="113"/>
      <c r="H13" s="117"/>
      <c r="I13" s="108"/>
      <c r="J13" s="124"/>
      <c r="K13" s="108"/>
      <c r="L13" s="108"/>
      <c r="M13" s="108"/>
      <c r="N13" s="108"/>
      <c r="O13" s="108"/>
      <c r="P13" s="108"/>
      <c r="Q13" s="108"/>
      <c r="R13" s="108"/>
      <c r="S13" s="108">
        <f t="shared" si="2"/>
        <v>0</v>
      </c>
      <c r="T13" s="109">
        <f t="shared" si="3"/>
        <v>6000</v>
      </c>
      <c r="U13" s="100"/>
      <c r="V13" s="100"/>
      <c r="W13" s="98"/>
      <c r="X13" s="121"/>
      <c r="Y13" s="98"/>
      <c r="Z13" s="98"/>
      <c r="AA13" s="98"/>
      <c r="AB13" s="98"/>
      <c r="AC13" s="98"/>
    </row>
    <row r="14" spans="1:29" ht="26.25" customHeight="1" x14ac:dyDescent="0.35">
      <c r="A14" s="95">
        <v>9</v>
      </c>
      <c r="B14" s="96" t="s">
        <v>110</v>
      </c>
      <c r="C14" s="97">
        <v>1</v>
      </c>
      <c r="D14" s="98"/>
      <c r="E14" s="99">
        <v>20000</v>
      </c>
      <c r="F14" s="106"/>
      <c r="G14" s="107"/>
      <c r="H14" s="117"/>
      <c r="I14" s="108"/>
      <c r="J14" s="124">
        <v>20000</v>
      </c>
      <c r="K14" s="108"/>
      <c r="L14" s="108"/>
      <c r="M14" s="108"/>
      <c r="N14" s="108"/>
      <c r="O14" s="108"/>
      <c r="P14" s="108"/>
      <c r="Q14" s="108"/>
      <c r="R14" s="108"/>
      <c r="S14" s="108">
        <f t="shared" si="2"/>
        <v>20000</v>
      </c>
      <c r="T14" s="109">
        <f t="shared" si="3"/>
        <v>0</v>
      </c>
      <c r="U14" s="100"/>
      <c r="V14" s="100"/>
      <c r="W14" s="98"/>
      <c r="X14" s="121"/>
      <c r="Y14" s="98"/>
      <c r="Z14" s="98"/>
      <c r="AA14" s="98"/>
      <c r="AB14" s="98"/>
      <c r="AC14" s="98"/>
    </row>
    <row r="15" spans="1:29" ht="27.75" customHeight="1" x14ac:dyDescent="0.35">
      <c r="A15" s="95">
        <v>10</v>
      </c>
      <c r="B15" s="101" t="s">
        <v>111</v>
      </c>
      <c r="C15" s="102">
        <v>1</v>
      </c>
      <c r="D15" s="98"/>
      <c r="E15" s="99">
        <v>10000</v>
      </c>
      <c r="F15" s="106"/>
      <c r="G15" s="111"/>
      <c r="H15" s="118">
        <v>4943.1000000000004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>
        <f t="shared" si="2"/>
        <v>4943.1000000000004</v>
      </c>
      <c r="T15" s="109">
        <f t="shared" si="3"/>
        <v>5056.8999999999996</v>
      </c>
      <c r="U15" s="100"/>
      <c r="V15" s="100"/>
      <c r="W15" s="98"/>
      <c r="X15" s="121"/>
      <c r="Y15" s="98"/>
      <c r="Z15" s="98"/>
      <c r="AA15" s="98"/>
      <c r="AB15" s="98"/>
      <c r="AC15" s="98"/>
    </row>
    <row r="16" spans="1:29" x14ac:dyDescent="0.35">
      <c r="T16" s="22"/>
      <c r="U16" s="22"/>
      <c r="V16" s="22"/>
    </row>
    <row r="17" spans="8:22" x14ac:dyDescent="0.35"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8:22" x14ac:dyDescent="0.35"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8:22" x14ac:dyDescent="0.35"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8:22" x14ac:dyDescent="0.35"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8:22" x14ac:dyDescent="0.35"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8:22" x14ac:dyDescent="0.3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8:22" x14ac:dyDescent="0.35"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8:22" x14ac:dyDescent="0.3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8:22" x14ac:dyDescent="0.35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8:22" x14ac:dyDescent="0.35"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8:22" x14ac:dyDescent="0.35"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8:22" x14ac:dyDescent="0.35"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8:22" x14ac:dyDescent="0.35"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8:22" x14ac:dyDescent="0.35"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8:22" x14ac:dyDescent="0.35"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8:22" x14ac:dyDescent="0.35"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="22" customFormat="1" x14ac:dyDescent="0.35"/>
    <row r="34" s="22" customFormat="1" x14ac:dyDescent="0.35"/>
    <row r="35" s="22" customFormat="1" x14ac:dyDescent="0.35"/>
    <row r="36" s="22" customFormat="1" x14ac:dyDescent="0.35"/>
    <row r="37" s="22" customFormat="1" x14ac:dyDescent="0.35"/>
    <row r="38" s="22" customFormat="1" x14ac:dyDescent="0.35"/>
    <row r="39" s="22" customFormat="1" x14ac:dyDescent="0.35"/>
    <row r="40" s="22" customFormat="1" x14ac:dyDescent="0.35"/>
    <row r="41" s="22" customFormat="1" x14ac:dyDescent="0.35"/>
    <row r="42" s="22" customFormat="1" x14ac:dyDescent="0.35"/>
    <row r="43" s="22" customFormat="1" x14ac:dyDescent="0.35"/>
    <row r="44" s="22" customFormat="1" x14ac:dyDescent="0.35"/>
    <row r="45" s="22" customFormat="1" x14ac:dyDescent="0.35"/>
    <row r="46" s="22" customFormat="1" x14ac:dyDescent="0.35"/>
    <row r="47" s="22" customFormat="1" x14ac:dyDescent="0.35"/>
    <row r="48" s="22" customFormat="1" x14ac:dyDescent="0.35"/>
    <row r="49" s="22" customFormat="1" x14ac:dyDescent="0.35"/>
    <row r="50" s="22" customFormat="1" x14ac:dyDescent="0.35"/>
    <row r="51" s="22" customFormat="1" x14ac:dyDescent="0.35"/>
    <row r="52" s="22" customFormat="1" x14ac:dyDescent="0.35"/>
    <row r="53" s="22" customFormat="1" x14ac:dyDescent="0.35"/>
    <row r="54" s="22" customFormat="1" x14ac:dyDescent="0.35"/>
    <row r="55" s="22" customFormat="1" x14ac:dyDescent="0.35"/>
    <row r="56" s="22" customFormat="1" x14ac:dyDescent="0.35"/>
    <row r="57" s="22" customFormat="1" x14ac:dyDescent="0.35"/>
    <row r="58" s="22" customFormat="1" x14ac:dyDescent="0.35"/>
    <row r="59" s="22" customFormat="1" x14ac:dyDescent="0.35"/>
    <row r="60" s="22" customFormat="1" x14ac:dyDescent="0.35"/>
    <row r="61" s="22" customFormat="1" x14ac:dyDescent="0.35"/>
    <row r="62" s="22" customFormat="1" x14ac:dyDescent="0.35"/>
    <row r="63" s="22" customFormat="1" x14ac:dyDescent="0.35"/>
    <row r="64" s="22" customFormat="1" x14ac:dyDescent="0.35"/>
    <row r="65" s="22" customFormat="1" x14ac:dyDescent="0.35"/>
    <row r="66" s="22" customFormat="1" x14ac:dyDescent="0.35"/>
    <row r="67" s="22" customFormat="1" x14ac:dyDescent="0.35"/>
    <row r="68" s="22" customFormat="1" x14ac:dyDescent="0.35"/>
    <row r="69" s="22" customFormat="1" x14ac:dyDescent="0.35"/>
    <row r="70" s="22" customFormat="1" x14ac:dyDescent="0.35"/>
    <row r="71" s="22" customFormat="1" x14ac:dyDescent="0.35"/>
    <row r="72" s="22" customFormat="1" x14ac:dyDescent="0.35"/>
    <row r="73" s="22" customFormat="1" x14ac:dyDescent="0.35"/>
    <row r="74" s="22" customFormat="1" x14ac:dyDescent="0.35"/>
    <row r="75" s="22" customFormat="1" x14ac:dyDescent="0.35"/>
    <row r="76" s="22" customFormat="1" x14ac:dyDescent="0.35"/>
    <row r="77" s="22" customFormat="1" x14ac:dyDescent="0.35"/>
    <row r="78" s="22" customFormat="1" x14ac:dyDescent="0.35"/>
    <row r="79" s="22" customFormat="1" x14ac:dyDescent="0.35"/>
    <row r="80" s="22" customFormat="1" x14ac:dyDescent="0.35"/>
    <row r="81" s="22" customFormat="1" x14ac:dyDescent="0.35"/>
    <row r="82" s="22" customFormat="1" x14ac:dyDescent="0.35"/>
    <row r="83" s="22" customFormat="1" x14ac:dyDescent="0.35"/>
    <row r="84" s="22" customFormat="1" x14ac:dyDescent="0.35"/>
    <row r="85" s="22" customFormat="1" x14ac:dyDescent="0.35"/>
    <row r="86" s="22" customFormat="1" x14ac:dyDescent="0.35"/>
    <row r="87" s="22" customFormat="1" x14ac:dyDescent="0.35"/>
    <row r="88" s="22" customFormat="1" x14ac:dyDescent="0.35"/>
    <row r="89" s="22" customFormat="1" x14ac:dyDescent="0.35"/>
    <row r="90" s="22" customFormat="1" x14ac:dyDescent="0.35"/>
    <row r="91" s="22" customFormat="1" x14ac:dyDescent="0.35"/>
    <row r="92" s="22" customFormat="1" x14ac:dyDescent="0.35"/>
    <row r="93" s="22" customFormat="1" x14ac:dyDescent="0.35"/>
    <row r="94" s="22" customFormat="1" x14ac:dyDescent="0.35"/>
    <row r="95" s="22" customFormat="1" x14ac:dyDescent="0.35"/>
    <row r="96" s="22" customFormat="1" x14ac:dyDescent="0.35"/>
    <row r="97" s="22" customFormat="1" x14ac:dyDescent="0.35"/>
    <row r="98" s="22" customFormat="1" x14ac:dyDescent="0.35"/>
    <row r="99" s="22" customFormat="1" x14ac:dyDescent="0.35"/>
    <row r="100" s="22" customFormat="1" x14ac:dyDescent="0.35"/>
    <row r="101" s="22" customFormat="1" x14ac:dyDescent="0.35"/>
    <row r="102" s="22" customFormat="1" x14ac:dyDescent="0.35"/>
    <row r="103" s="22" customFormat="1" x14ac:dyDescent="0.35"/>
    <row r="104" s="22" customFormat="1" x14ac:dyDescent="0.35"/>
    <row r="105" s="22" customFormat="1" x14ac:dyDescent="0.35"/>
    <row r="106" s="22" customFormat="1" x14ac:dyDescent="0.35"/>
    <row r="107" s="22" customFormat="1" x14ac:dyDescent="0.35"/>
    <row r="108" s="22" customFormat="1" x14ac:dyDescent="0.35"/>
    <row r="109" s="22" customFormat="1" x14ac:dyDescent="0.35"/>
    <row r="110" s="22" customFormat="1" x14ac:dyDescent="0.35"/>
    <row r="111" s="22" customFormat="1" x14ac:dyDescent="0.35"/>
    <row r="112" s="22" customFormat="1" x14ac:dyDescent="0.35"/>
    <row r="113" s="22" customFormat="1" x14ac:dyDescent="0.35"/>
    <row r="114" s="22" customFormat="1" x14ac:dyDescent="0.35"/>
    <row r="115" s="22" customFormat="1" x14ac:dyDescent="0.35"/>
    <row r="116" s="22" customFormat="1" x14ac:dyDescent="0.35"/>
    <row r="117" s="22" customFormat="1" x14ac:dyDescent="0.35"/>
    <row r="118" s="22" customFormat="1" x14ac:dyDescent="0.35"/>
    <row r="119" s="22" customFormat="1" x14ac:dyDescent="0.35"/>
    <row r="120" s="22" customFormat="1" x14ac:dyDescent="0.35"/>
    <row r="121" s="22" customFormat="1" x14ac:dyDescent="0.35"/>
    <row r="122" s="22" customFormat="1" x14ac:dyDescent="0.35"/>
  </sheetData>
  <mergeCells count="13">
    <mergeCell ref="A1:T1"/>
    <mergeCell ref="A2:A3"/>
    <mergeCell ref="B2:B3"/>
    <mergeCell ref="D2:D3"/>
    <mergeCell ref="E2:T2"/>
    <mergeCell ref="U2:V2"/>
    <mergeCell ref="AC2:AC3"/>
    <mergeCell ref="W2:W3"/>
    <mergeCell ref="X2:X3"/>
    <mergeCell ref="Y2:Y3"/>
    <mergeCell ref="Z2:Z3"/>
    <mergeCell ref="AA2:AA3"/>
    <mergeCell ref="AB2:AB3"/>
  </mergeCells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H7" sqref="H7:J8"/>
    </sheetView>
  </sheetViews>
  <sheetFormatPr defaultRowHeight="21" x14ac:dyDescent="0.35"/>
  <cols>
    <col min="1" max="1" width="5.375" style="22" customWidth="1"/>
    <col min="2" max="2" width="31.875" style="22" customWidth="1"/>
    <col min="3" max="3" width="9" style="22" customWidth="1"/>
    <col min="4" max="5" width="12.625" style="22" customWidth="1"/>
    <col min="6" max="7" width="11.125" style="22" customWidth="1"/>
    <col min="8" max="8" width="10.375" style="52" customWidth="1"/>
    <col min="9" max="9" width="12.75" style="1" customWidth="1"/>
    <col min="10" max="10" width="11.625" style="22" customWidth="1"/>
    <col min="11" max="11" width="12.375" style="22" customWidth="1"/>
    <col min="12" max="16384" width="9" style="22"/>
  </cols>
  <sheetData>
    <row r="1" spans="1:11" x14ac:dyDescent="0.35">
      <c r="A1" s="147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35">
      <c r="A2" s="148" t="s">
        <v>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x14ac:dyDescent="0.35">
      <c r="A3" s="149" t="s">
        <v>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9" customHeight="1" x14ac:dyDescent="0.35">
      <c r="A4" s="150" t="s">
        <v>48</v>
      </c>
      <c r="B4" s="150" t="s">
        <v>49</v>
      </c>
      <c r="C4" s="145" t="s">
        <v>60</v>
      </c>
      <c r="D4" s="151" t="s">
        <v>50</v>
      </c>
      <c r="E4" s="150"/>
      <c r="F4" s="150" t="s">
        <v>51</v>
      </c>
      <c r="G4" s="150"/>
      <c r="H4" s="152" t="s">
        <v>52</v>
      </c>
      <c r="I4" s="153" t="s">
        <v>53</v>
      </c>
      <c r="J4" s="145" t="s">
        <v>54</v>
      </c>
      <c r="K4" s="143" t="s">
        <v>55</v>
      </c>
    </row>
    <row r="5" spans="1:11" ht="39" customHeight="1" x14ac:dyDescent="0.35">
      <c r="A5" s="143"/>
      <c r="B5" s="143"/>
      <c r="C5" s="146"/>
      <c r="D5" s="57" t="s">
        <v>56</v>
      </c>
      <c r="E5" s="23" t="s">
        <v>57</v>
      </c>
      <c r="F5" s="23" t="s">
        <v>56</v>
      </c>
      <c r="G5" s="23" t="s">
        <v>57</v>
      </c>
      <c r="H5" s="145"/>
      <c r="I5" s="154"/>
      <c r="J5" s="146"/>
      <c r="K5" s="144"/>
    </row>
    <row r="6" spans="1:11" ht="37.5" x14ac:dyDescent="0.35">
      <c r="A6" s="64">
        <v>1</v>
      </c>
      <c r="B6" s="3" t="s">
        <v>24</v>
      </c>
      <c r="C6" s="58"/>
      <c r="D6" s="4">
        <f>SUM(D7:D16)</f>
        <v>393000</v>
      </c>
      <c r="E6" s="59">
        <f>SUM(E7:E16)</f>
        <v>10008.1</v>
      </c>
      <c r="F6" s="60"/>
      <c r="G6" s="60"/>
      <c r="H6" s="65"/>
      <c r="I6" s="60"/>
      <c r="J6" s="60"/>
      <c r="K6" s="60"/>
    </row>
    <row r="7" spans="1:11" ht="37.5" x14ac:dyDescent="0.35">
      <c r="A7" s="66"/>
      <c r="B7" s="5" t="s">
        <v>66</v>
      </c>
      <c r="C7" s="58" t="s">
        <v>63</v>
      </c>
      <c r="D7" s="6">
        <v>19000</v>
      </c>
      <c r="E7" s="59">
        <v>315</v>
      </c>
      <c r="F7" s="67"/>
      <c r="G7" s="67"/>
      <c r="H7" s="68">
        <v>9</v>
      </c>
      <c r="I7" s="63" t="s">
        <v>61</v>
      </c>
      <c r="J7" s="68">
        <v>9</v>
      </c>
      <c r="K7" s="67"/>
    </row>
    <row r="8" spans="1:11" ht="37.5" x14ac:dyDescent="0.35">
      <c r="A8" s="64"/>
      <c r="B8" s="8" t="s">
        <v>67</v>
      </c>
      <c r="C8" s="58" t="s">
        <v>64</v>
      </c>
      <c r="D8" s="9">
        <v>27000</v>
      </c>
      <c r="E8" s="59">
        <v>4750</v>
      </c>
      <c r="F8" s="60"/>
      <c r="G8" s="60"/>
      <c r="H8" s="65">
        <v>25</v>
      </c>
      <c r="I8" s="63" t="s">
        <v>62</v>
      </c>
      <c r="J8" s="65">
        <v>25</v>
      </c>
      <c r="K8" s="60"/>
    </row>
    <row r="9" spans="1:11" ht="56.25" x14ac:dyDescent="0.35">
      <c r="A9" s="64"/>
      <c r="B9" s="5" t="s">
        <v>68</v>
      </c>
      <c r="C9" s="61">
        <v>23012</v>
      </c>
      <c r="D9" s="6">
        <v>59000</v>
      </c>
      <c r="E9" s="59"/>
      <c r="F9" s="60"/>
      <c r="G9" s="60"/>
      <c r="H9" s="65"/>
      <c r="I9" s="60"/>
      <c r="J9" s="60"/>
      <c r="K9" s="60"/>
    </row>
    <row r="10" spans="1:11" ht="56.25" x14ac:dyDescent="0.35">
      <c r="A10" s="64"/>
      <c r="B10" s="11" t="s">
        <v>69</v>
      </c>
      <c r="C10" s="61">
        <v>23043</v>
      </c>
      <c r="D10" s="12">
        <v>105000</v>
      </c>
      <c r="E10" s="59"/>
      <c r="F10" s="60"/>
      <c r="G10" s="60"/>
      <c r="H10" s="65"/>
      <c r="I10" s="60"/>
      <c r="J10" s="60"/>
      <c r="K10" s="60"/>
    </row>
    <row r="11" spans="1:11" ht="37.5" x14ac:dyDescent="0.35">
      <c r="A11" s="64"/>
      <c r="B11" s="5" t="s">
        <v>70</v>
      </c>
      <c r="C11" s="61">
        <v>23071</v>
      </c>
      <c r="D11" s="6">
        <v>47400</v>
      </c>
      <c r="E11" s="59"/>
      <c r="F11" s="60"/>
      <c r="G11" s="60"/>
      <c r="H11" s="65"/>
      <c r="I11" s="60"/>
      <c r="J11" s="60"/>
      <c r="K11" s="60"/>
    </row>
    <row r="12" spans="1:11" ht="37.5" x14ac:dyDescent="0.35">
      <c r="A12" s="64"/>
      <c r="B12" s="11" t="s">
        <v>71</v>
      </c>
      <c r="C12" s="61">
        <v>23043</v>
      </c>
      <c r="D12" s="12">
        <v>11600</v>
      </c>
      <c r="E12" s="59"/>
      <c r="F12" s="60"/>
      <c r="G12" s="60"/>
      <c r="H12" s="65"/>
      <c r="I12" s="60"/>
      <c r="J12" s="60"/>
      <c r="K12" s="60"/>
    </row>
    <row r="13" spans="1:11" ht="37.5" x14ac:dyDescent="0.35">
      <c r="A13" s="64"/>
      <c r="B13" s="5" t="s">
        <v>72</v>
      </c>
      <c r="C13" s="58" t="s">
        <v>65</v>
      </c>
      <c r="D13" s="6">
        <v>88000</v>
      </c>
      <c r="E13" s="59"/>
      <c r="F13" s="60"/>
      <c r="G13" s="60"/>
      <c r="H13" s="65"/>
      <c r="I13" s="60"/>
      <c r="J13" s="60"/>
      <c r="K13" s="60"/>
    </row>
    <row r="14" spans="1:11" x14ac:dyDescent="0.35">
      <c r="A14" s="64"/>
      <c r="B14" s="11" t="s">
        <v>73</v>
      </c>
      <c r="C14" s="61">
        <v>23071</v>
      </c>
      <c r="D14" s="12">
        <v>6000</v>
      </c>
      <c r="E14" s="59"/>
      <c r="F14" s="60"/>
      <c r="G14" s="60"/>
      <c r="H14" s="65"/>
      <c r="I14" s="60"/>
      <c r="J14" s="60"/>
      <c r="K14" s="60"/>
    </row>
    <row r="15" spans="1:11" ht="37.5" x14ac:dyDescent="0.35">
      <c r="A15" s="64"/>
      <c r="B15" s="5" t="s">
        <v>74</v>
      </c>
      <c r="C15" s="62">
        <v>22981</v>
      </c>
      <c r="D15" s="6">
        <v>20000</v>
      </c>
      <c r="E15" s="59"/>
      <c r="F15" s="60"/>
      <c r="G15" s="60"/>
      <c r="H15" s="65"/>
      <c r="I15" s="60"/>
      <c r="J15" s="60"/>
      <c r="K15" s="60"/>
    </row>
    <row r="16" spans="1:11" ht="37.5" x14ac:dyDescent="0.35">
      <c r="A16" s="64"/>
      <c r="B16" s="11" t="s">
        <v>75</v>
      </c>
      <c r="C16" s="61">
        <v>23012</v>
      </c>
      <c r="D16" s="12">
        <v>10000</v>
      </c>
      <c r="E16" s="59">
        <v>4943.1000000000004</v>
      </c>
      <c r="F16" s="60"/>
      <c r="G16" s="60"/>
      <c r="H16" s="65"/>
      <c r="I16" s="60"/>
      <c r="J16" s="60"/>
      <c r="K16" s="60"/>
    </row>
    <row r="17" spans="1:11" x14ac:dyDescent="0.35">
      <c r="A17" s="24"/>
      <c r="B17" s="24"/>
      <c r="C17" s="24"/>
      <c r="D17" s="24"/>
      <c r="E17" s="24"/>
      <c r="F17" s="24"/>
      <c r="G17" s="24"/>
      <c r="H17" s="48"/>
      <c r="I17" s="53"/>
      <c r="J17" s="24"/>
      <c r="K17" s="24"/>
    </row>
    <row r="18" spans="1:11" x14ac:dyDescent="0.35">
      <c r="A18" s="24"/>
      <c r="B18" s="24"/>
      <c r="C18" s="24"/>
      <c r="D18" s="24"/>
      <c r="E18" s="24"/>
      <c r="F18" s="24"/>
      <c r="G18" s="24"/>
      <c r="H18" s="48"/>
      <c r="I18" s="53"/>
      <c r="J18" s="24"/>
      <c r="K18" s="24"/>
    </row>
    <row r="19" spans="1:11" x14ac:dyDescent="0.35">
      <c r="A19" s="24"/>
      <c r="B19" s="24"/>
      <c r="C19" s="24"/>
      <c r="D19" s="24"/>
      <c r="E19" s="24"/>
      <c r="F19" s="24"/>
      <c r="G19" s="24"/>
      <c r="H19" s="48"/>
      <c r="I19" s="53"/>
      <c r="J19" s="24"/>
      <c r="K19" s="24"/>
    </row>
    <row r="20" spans="1:11" x14ac:dyDescent="0.35">
      <c r="A20" s="24"/>
      <c r="B20" s="24"/>
      <c r="C20" s="24"/>
      <c r="D20" s="24"/>
      <c r="E20" s="24"/>
      <c r="F20" s="24"/>
      <c r="G20" s="24"/>
      <c r="H20" s="48"/>
      <c r="I20" s="53"/>
      <c r="J20" s="24"/>
      <c r="K20" s="24"/>
    </row>
    <row r="21" spans="1:11" x14ac:dyDescent="0.35">
      <c r="A21" s="24"/>
      <c r="B21" s="24"/>
      <c r="C21" s="24"/>
      <c r="D21" s="24"/>
      <c r="E21" s="24"/>
      <c r="F21" s="24"/>
      <c r="G21" s="24"/>
      <c r="H21" s="48"/>
      <c r="I21" s="53"/>
      <c r="J21" s="24"/>
      <c r="K21" s="24"/>
    </row>
    <row r="22" spans="1:11" x14ac:dyDescent="0.35">
      <c r="A22" s="24"/>
      <c r="B22" s="24"/>
      <c r="C22" s="24"/>
      <c r="D22" s="24"/>
      <c r="E22" s="24"/>
      <c r="F22" s="24"/>
      <c r="G22" s="24"/>
      <c r="H22" s="48"/>
      <c r="I22" s="53"/>
      <c r="J22" s="24"/>
      <c r="K22" s="24"/>
    </row>
    <row r="23" spans="1:11" x14ac:dyDescent="0.35">
      <c r="A23" s="24"/>
      <c r="B23" s="24"/>
      <c r="C23" s="24"/>
      <c r="D23" s="24"/>
      <c r="E23" s="24"/>
      <c r="F23" s="24"/>
      <c r="G23" s="24"/>
      <c r="H23" s="48"/>
      <c r="I23" s="53"/>
      <c r="J23" s="24"/>
      <c r="K23" s="24"/>
    </row>
    <row r="24" spans="1:11" x14ac:dyDescent="0.35">
      <c r="A24" s="24"/>
      <c r="B24" s="24"/>
      <c r="C24" s="24"/>
      <c r="D24" s="24"/>
      <c r="E24" s="24"/>
      <c r="F24" s="24"/>
      <c r="G24" s="24"/>
      <c r="H24" s="48"/>
      <c r="I24" s="53"/>
      <c r="J24" s="24"/>
      <c r="K24" s="24"/>
    </row>
    <row r="25" spans="1:11" x14ac:dyDescent="0.35">
      <c r="A25" s="24"/>
      <c r="B25" s="24"/>
      <c r="C25" s="24"/>
      <c r="D25" s="24"/>
      <c r="E25" s="24"/>
      <c r="F25" s="24"/>
      <c r="G25" s="24"/>
      <c r="H25" s="48"/>
      <c r="I25" s="53"/>
      <c r="J25" s="24"/>
      <c r="K25" s="24"/>
    </row>
    <row r="26" spans="1:11" x14ac:dyDescent="0.35">
      <c r="A26" s="24"/>
      <c r="B26" s="24"/>
      <c r="C26" s="24"/>
      <c r="D26" s="24"/>
      <c r="E26" s="24"/>
      <c r="F26" s="24"/>
      <c r="G26" s="24"/>
      <c r="H26" s="48"/>
      <c r="I26" s="53"/>
      <c r="J26" s="24"/>
      <c r="K26" s="24"/>
    </row>
    <row r="27" spans="1:11" x14ac:dyDescent="0.35">
      <c r="A27" s="24"/>
      <c r="B27" s="24"/>
      <c r="C27" s="24"/>
      <c r="D27" s="24"/>
      <c r="E27" s="24"/>
      <c r="F27" s="24"/>
      <c r="G27" s="24"/>
      <c r="H27" s="48"/>
      <c r="I27" s="53"/>
      <c r="J27" s="24"/>
      <c r="K27" s="24"/>
    </row>
    <row r="28" spans="1:11" x14ac:dyDescent="0.35">
      <c r="A28" s="24"/>
      <c r="B28" s="24"/>
      <c r="C28" s="24"/>
      <c r="D28" s="24"/>
      <c r="E28" s="24"/>
      <c r="F28" s="24"/>
      <c r="G28" s="24"/>
      <c r="H28" s="48"/>
      <c r="I28" s="53"/>
      <c r="J28" s="24"/>
      <c r="K28" s="24"/>
    </row>
    <row r="29" spans="1:11" x14ac:dyDescent="0.35">
      <c r="A29" s="24"/>
      <c r="B29" s="24"/>
      <c r="C29" s="24"/>
      <c r="D29" s="24"/>
      <c r="E29" s="24"/>
      <c r="F29" s="24"/>
      <c r="G29" s="24"/>
      <c r="H29" s="48"/>
      <c r="I29" s="53"/>
      <c r="J29" s="24"/>
      <c r="K29" s="24"/>
    </row>
    <row r="30" spans="1:11" x14ac:dyDescent="0.35">
      <c r="A30" s="24"/>
      <c r="B30" s="24"/>
      <c r="C30" s="24"/>
      <c r="D30" s="24"/>
      <c r="E30" s="24"/>
      <c r="F30" s="24"/>
      <c r="G30" s="24"/>
      <c r="H30" s="48"/>
      <c r="I30" s="53"/>
      <c r="J30" s="24"/>
      <c r="K30" s="24"/>
    </row>
    <row r="31" spans="1:11" x14ac:dyDescent="0.35">
      <c r="A31" s="24"/>
      <c r="B31" s="24"/>
      <c r="C31" s="24"/>
      <c r="D31" s="24"/>
      <c r="E31" s="24"/>
      <c r="F31" s="24"/>
      <c r="G31" s="24"/>
      <c r="H31" s="48"/>
      <c r="I31" s="53"/>
      <c r="J31" s="24"/>
      <c r="K31" s="24"/>
    </row>
    <row r="32" spans="1:11" x14ac:dyDescent="0.35">
      <c r="A32" s="24"/>
      <c r="B32" s="24"/>
      <c r="C32" s="24"/>
      <c r="D32" s="24"/>
      <c r="E32" s="24"/>
      <c r="F32" s="24"/>
      <c r="G32" s="24"/>
      <c r="H32" s="48"/>
      <c r="I32" s="53"/>
      <c r="J32" s="24"/>
      <c r="K32" s="24"/>
    </row>
    <row r="33" spans="1:11" x14ac:dyDescent="0.35">
      <c r="A33" s="24"/>
      <c r="B33" s="24"/>
      <c r="C33" s="24"/>
      <c r="D33" s="24"/>
      <c r="E33" s="24"/>
      <c r="F33" s="24"/>
      <c r="G33" s="24"/>
      <c r="H33" s="48"/>
      <c r="I33" s="53"/>
      <c r="J33" s="24"/>
      <c r="K33" s="24"/>
    </row>
    <row r="34" spans="1:11" x14ac:dyDescent="0.35">
      <c r="A34" s="24"/>
      <c r="B34" s="24"/>
      <c r="C34" s="24"/>
      <c r="D34" s="24"/>
      <c r="E34" s="24"/>
      <c r="F34" s="24"/>
      <c r="G34" s="24"/>
      <c r="H34" s="48"/>
      <c r="I34" s="53"/>
      <c r="J34" s="24"/>
      <c r="K34" s="24"/>
    </row>
    <row r="35" spans="1:11" x14ac:dyDescent="0.35">
      <c r="A35" s="24"/>
      <c r="B35" s="24"/>
      <c r="C35" s="24"/>
      <c r="D35" s="24"/>
      <c r="E35" s="24"/>
      <c r="F35" s="24"/>
      <c r="G35" s="24"/>
      <c r="H35" s="48"/>
      <c r="I35" s="53"/>
      <c r="J35" s="24"/>
      <c r="K35" s="24"/>
    </row>
    <row r="36" spans="1:11" x14ac:dyDescent="0.35">
      <c r="A36" s="24"/>
      <c r="B36" s="24"/>
      <c r="C36" s="24"/>
      <c r="D36" s="24"/>
      <c r="E36" s="24"/>
      <c r="F36" s="24"/>
      <c r="G36" s="24"/>
      <c r="H36" s="48"/>
      <c r="I36" s="53"/>
      <c r="J36" s="24"/>
      <c r="K36" s="24"/>
    </row>
    <row r="37" spans="1:11" x14ac:dyDescent="0.35">
      <c r="A37" s="24"/>
      <c r="B37" s="24"/>
      <c r="C37" s="24"/>
      <c r="D37" s="24"/>
      <c r="E37" s="24"/>
      <c r="F37" s="24"/>
      <c r="G37" s="24"/>
      <c r="H37" s="48"/>
      <c r="I37" s="53"/>
      <c r="J37" s="24"/>
      <c r="K37" s="24"/>
    </row>
    <row r="38" spans="1:11" x14ac:dyDescent="0.35">
      <c r="A38" s="24"/>
      <c r="B38" s="24"/>
      <c r="C38" s="24"/>
      <c r="D38" s="24"/>
      <c r="E38" s="24"/>
      <c r="F38" s="24"/>
      <c r="G38" s="24"/>
      <c r="H38" s="48"/>
      <c r="I38" s="53"/>
      <c r="J38" s="24"/>
      <c r="K38" s="24"/>
    </row>
    <row r="39" spans="1:11" x14ac:dyDescent="0.35">
      <c r="A39" s="24"/>
      <c r="B39" s="24"/>
      <c r="C39" s="24"/>
      <c r="D39" s="24"/>
      <c r="E39" s="24"/>
      <c r="F39" s="24"/>
      <c r="G39" s="24"/>
      <c r="H39" s="48"/>
      <c r="I39" s="53"/>
      <c r="J39" s="24"/>
      <c r="K39" s="24"/>
    </row>
    <row r="40" spans="1:11" x14ac:dyDescent="0.35">
      <c r="A40" s="24"/>
      <c r="B40" s="24"/>
      <c r="C40" s="24"/>
      <c r="D40" s="24"/>
      <c r="E40" s="24"/>
      <c r="F40" s="24"/>
      <c r="G40" s="24"/>
      <c r="H40" s="48"/>
      <c r="I40" s="53"/>
      <c r="J40" s="24"/>
      <c r="K40" s="24"/>
    </row>
    <row r="41" spans="1:11" x14ac:dyDescent="0.35">
      <c r="A41" s="24"/>
      <c r="B41" s="24"/>
      <c r="C41" s="24"/>
      <c r="D41" s="24"/>
      <c r="E41" s="24"/>
      <c r="F41" s="24"/>
      <c r="G41" s="24"/>
      <c r="H41" s="48"/>
      <c r="I41" s="53"/>
      <c r="J41" s="24"/>
      <c r="K41" s="24"/>
    </row>
    <row r="42" spans="1:11" x14ac:dyDescent="0.35">
      <c r="A42" s="24"/>
      <c r="B42" s="24"/>
      <c r="C42" s="24"/>
      <c r="D42" s="24"/>
      <c r="E42" s="24"/>
      <c r="F42" s="24"/>
      <c r="G42" s="24"/>
      <c r="H42" s="48"/>
      <c r="I42" s="53"/>
      <c r="J42" s="24"/>
      <c r="K42" s="24"/>
    </row>
    <row r="43" spans="1:11" x14ac:dyDescent="0.35">
      <c r="A43" s="24"/>
      <c r="B43" s="24"/>
      <c r="C43" s="24"/>
      <c r="D43" s="24"/>
      <c r="E43" s="24"/>
      <c r="F43" s="24"/>
      <c r="G43" s="24"/>
      <c r="H43" s="48"/>
      <c r="I43" s="53"/>
      <c r="J43" s="24"/>
      <c r="K43" s="24"/>
    </row>
    <row r="44" spans="1:11" x14ac:dyDescent="0.35">
      <c r="A44" s="24"/>
      <c r="B44" s="24"/>
      <c r="C44" s="24"/>
      <c r="D44" s="24"/>
      <c r="E44" s="24"/>
      <c r="F44" s="24"/>
      <c r="G44" s="24"/>
      <c r="H44" s="48"/>
      <c r="I44" s="53"/>
      <c r="J44" s="24"/>
      <c r="K44" s="24"/>
    </row>
    <row r="45" spans="1:11" x14ac:dyDescent="0.35">
      <c r="A45" s="24"/>
      <c r="B45" s="24"/>
      <c r="C45" s="24"/>
      <c r="D45" s="24"/>
      <c r="E45" s="24"/>
      <c r="F45" s="24"/>
      <c r="G45" s="24"/>
      <c r="H45" s="48"/>
      <c r="I45" s="53"/>
      <c r="J45" s="24"/>
      <c r="K45" s="24"/>
    </row>
    <row r="46" spans="1:11" x14ac:dyDescent="0.35">
      <c r="A46" s="24"/>
      <c r="B46" s="24"/>
      <c r="C46" s="24"/>
      <c r="D46" s="24"/>
      <c r="E46" s="24"/>
      <c r="F46" s="24"/>
      <c r="G46" s="24"/>
      <c r="H46" s="48"/>
      <c r="I46" s="53"/>
      <c r="J46" s="24"/>
      <c r="K46" s="24"/>
    </row>
    <row r="47" spans="1:11" x14ac:dyDescent="0.35">
      <c r="A47" s="24"/>
      <c r="B47" s="24"/>
      <c r="C47" s="24"/>
      <c r="D47" s="24"/>
      <c r="E47" s="24"/>
      <c r="F47" s="24"/>
      <c r="G47" s="24"/>
      <c r="H47" s="48"/>
      <c r="I47" s="53"/>
      <c r="J47" s="24"/>
      <c r="K47" s="24"/>
    </row>
    <row r="48" spans="1:11" x14ac:dyDescent="0.35">
      <c r="A48" s="24"/>
      <c r="B48" s="24"/>
      <c r="C48" s="24"/>
      <c r="D48" s="24"/>
      <c r="E48" s="24"/>
      <c r="F48" s="24"/>
      <c r="G48" s="24"/>
      <c r="H48" s="48"/>
      <c r="I48" s="53"/>
      <c r="J48" s="24"/>
      <c r="K48" s="24"/>
    </row>
    <row r="49" spans="1:11" x14ac:dyDescent="0.35">
      <c r="A49" s="24"/>
      <c r="B49" s="24"/>
      <c r="C49" s="24"/>
      <c r="D49" s="24"/>
      <c r="E49" s="24"/>
      <c r="F49" s="24"/>
      <c r="G49" s="24"/>
      <c r="H49" s="48"/>
      <c r="I49" s="53"/>
      <c r="J49" s="24"/>
      <c r="K49" s="24"/>
    </row>
    <row r="50" spans="1:11" x14ac:dyDescent="0.35">
      <c r="A50" s="24"/>
      <c r="B50" s="24"/>
      <c r="C50" s="24"/>
      <c r="D50" s="24"/>
      <c r="E50" s="24"/>
      <c r="F50" s="24"/>
      <c r="G50" s="24"/>
      <c r="H50" s="48"/>
      <c r="I50" s="53"/>
      <c r="J50" s="24"/>
      <c r="K50" s="24"/>
    </row>
    <row r="51" spans="1:11" x14ac:dyDescent="0.35">
      <c r="A51" s="24"/>
      <c r="B51" s="24"/>
      <c r="C51" s="24"/>
      <c r="D51" s="24"/>
      <c r="E51" s="24"/>
      <c r="F51" s="24"/>
      <c r="G51" s="24"/>
      <c r="H51" s="48"/>
      <c r="I51" s="53"/>
      <c r="J51" s="24"/>
      <c r="K51" s="24"/>
    </row>
    <row r="52" spans="1:11" x14ac:dyDescent="0.35">
      <c r="A52" s="24"/>
      <c r="B52" s="24"/>
      <c r="C52" s="24"/>
      <c r="D52" s="24"/>
      <c r="E52" s="24"/>
      <c r="F52" s="24"/>
      <c r="G52" s="24"/>
      <c r="H52" s="48"/>
      <c r="I52" s="53"/>
      <c r="J52" s="24"/>
      <c r="K52" s="24"/>
    </row>
    <row r="53" spans="1:11" x14ac:dyDescent="0.35">
      <c r="A53" s="24"/>
      <c r="B53" s="24"/>
      <c r="C53" s="24"/>
      <c r="D53" s="24"/>
      <c r="E53" s="24"/>
      <c r="F53" s="24"/>
      <c r="G53" s="24"/>
      <c r="H53" s="48"/>
      <c r="I53" s="53"/>
      <c r="J53" s="24"/>
      <c r="K53" s="24"/>
    </row>
    <row r="54" spans="1:11" x14ac:dyDescent="0.35">
      <c r="A54" s="24"/>
      <c r="B54" s="24"/>
      <c r="C54" s="24"/>
      <c r="D54" s="24"/>
      <c r="E54" s="24"/>
      <c r="F54" s="24"/>
      <c r="G54" s="24"/>
      <c r="H54" s="48"/>
      <c r="I54" s="53"/>
      <c r="J54" s="24"/>
      <c r="K54" s="24"/>
    </row>
    <row r="55" spans="1:11" x14ac:dyDescent="0.35">
      <c r="A55" s="24"/>
      <c r="B55" s="24"/>
      <c r="C55" s="24"/>
      <c r="D55" s="24"/>
      <c r="E55" s="24"/>
      <c r="F55" s="24"/>
      <c r="G55" s="24"/>
      <c r="H55" s="48"/>
      <c r="I55" s="53"/>
      <c r="J55" s="24"/>
      <c r="K55" s="24"/>
    </row>
    <row r="56" spans="1:11" x14ac:dyDescent="0.35">
      <c r="A56" s="24"/>
      <c r="B56" s="24"/>
      <c r="C56" s="24"/>
      <c r="D56" s="24"/>
      <c r="E56" s="24"/>
      <c r="F56" s="24"/>
      <c r="G56" s="24"/>
      <c r="H56" s="48"/>
      <c r="I56" s="53"/>
      <c r="J56" s="24"/>
      <c r="K56" s="24"/>
    </row>
    <row r="57" spans="1:11" x14ac:dyDescent="0.35">
      <c r="A57" s="24"/>
      <c r="B57" s="24"/>
      <c r="C57" s="24"/>
      <c r="D57" s="24"/>
      <c r="E57" s="24"/>
      <c r="F57" s="24"/>
      <c r="G57" s="24"/>
      <c r="H57" s="48"/>
      <c r="I57" s="53"/>
      <c r="J57" s="24"/>
      <c r="K57" s="24"/>
    </row>
    <row r="58" spans="1:11" x14ac:dyDescent="0.35">
      <c r="A58" s="24"/>
      <c r="B58" s="24"/>
      <c r="C58" s="24"/>
      <c r="D58" s="24"/>
      <c r="E58" s="24"/>
      <c r="F58" s="24"/>
      <c r="G58" s="24"/>
      <c r="H58" s="48"/>
      <c r="I58" s="53"/>
      <c r="J58" s="24"/>
      <c r="K58" s="24"/>
    </row>
    <row r="59" spans="1:11" x14ac:dyDescent="0.35">
      <c r="A59" s="24"/>
      <c r="B59" s="24"/>
      <c r="C59" s="24"/>
      <c r="D59" s="24"/>
      <c r="E59" s="24"/>
      <c r="F59" s="24"/>
      <c r="G59" s="24"/>
      <c r="H59" s="48"/>
      <c r="I59" s="53"/>
      <c r="J59" s="24"/>
      <c r="K59" s="24"/>
    </row>
    <row r="60" spans="1:11" x14ac:dyDescent="0.35">
      <c r="A60" s="24"/>
      <c r="B60" s="24"/>
      <c r="C60" s="24"/>
      <c r="D60" s="24"/>
      <c r="E60" s="24"/>
      <c r="F60" s="24"/>
      <c r="G60" s="24"/>
      <c r="H60" s="48"/>
      <c r="I60" s="53"/>
      <c r="J60" s="24"/>
      <c r="K60" s="24"/>
    </row>
    <row r="61" spans="1:11" x14ac:dyDescent="0.35">
      <c r="A61" s="24"/>
      <c r="B61" s="24"/>
      <c r="C61" s="24"/>
      <c r="D61" s="24"/>
      <c r="E61" s="24"/>
      <c r="F61" s="24"/>
      <c r="G61" s="24"/>
      <c r="H61" s="48"/>
      <c r="I61" s="53"/>
      <c r="J61" s="24"/>
      <c r="K61" s="24"/>
    </row>
    <row r="62" spans="1:11" x14ac:dyDescent="0.35">
      <c r="A62" s="24"/>
      <c r="B62" s="24"/>
      <c r="C62" s="24"/>
      <c r="D62" s="24"/>
      <c r="E62" s="24"/>
      <c r="F62" s="24"/>
      <c r="G62" s="24"/>
      <c r="H62" s="48"/>
      <c r="I62" s="53"/>
      <c r="J62" s="24"/>
      <c r="K62" s="24"/>
    </row>
    <row r="63" spans="1:11" x14ac:dyDescent="0.35">
      <c r="A63" s="24"/>
      <c r="B63" s="24"/>
      <c r="C63" s="24"/>
      <c r="D63" s="24"/>
      <c r="E63" s="24"/>
      <c r="F63" s="24"/>
      <c r="G63" s="24"/>
      <c r="H63" s="48"/>
      <c r="I63" s="53"/>
      <c r="J63" s="24"/>
      <c r="K63" s="24"/>
    </row>
    <row r="64" spans="1:11" x14ac:dyDescent="0.35">
      <c r="A64" s="24"/>
      <c r="B64" s="24"/>
      <c r="C64" s="24"/>
      <c r="D64" s="24"/>
      <c r="E64" s="24"/>
      <c r="F64" s="24"/>
      <c r="G64" s="24"/>
      <c r="H64" s="48"/>
      <c r="I64" s="53"/>
      <c r="J64" s="24"/>
      <c r="K64" s="24"/>
    </row>
    <row r="65" spans="1:11" x14ac:dyDescent="0.35">
      <c r="A65" s="24"/>
      <c r="B65" s="24"/>
      <c r="C65" s="24"/>
      <c r="D65" s="24"/>
      <c r="E65" s="24"/>
      <c r="F65" s="24"/>
      <c r="G65" s="24"/>
      <c r="H65" s="48"/>
      <c r="I65" s="53"/>
      <c r="J65" s="24"/>
      <c r="K65" s="24"/>
    </row>
    <row r="66" spans="1:11" x14ac:dyDescent="0.35">
      <c r="A66" s="24"/>
      <c r="B66" s="24"/>
      <c r="C66" s="24"/>
      <c r="D66" s="24"/>
      <c r="E66" s="24"/>
      <c r="F66" s="24"/>
      <c r="G66" s="24"/>
      <c r="H66" s="48"/>
      <c r="I66" s="53"/>
      <c r="J66" s="24"/>
      <c r="K66" s="24"/>
    </row>
    <row r="67" spans="1:11" x14ac:dyDescent="0.35">
      <c r="A67" s="24"/>
      <c r="B67" s="24"/>
      <c r="C67" s="24"/>
      <c r="D67" s="24"/>
      <c r="E67" s="24"/>
      <c r="F67" s="24"/>
      <c r="G67" s="24"/>
      <c r="H67" s="48"/>
      <c r="I67" s="53"/>
      <c r="J67" s="24"/>
      <c r="K67" s="24"/>
    </row>
    <row r="68" spans="1:11" x14ac:dyDescent="0.35">
      <c r="A68" s="24"/>
      <c r="B68" s="24"/>
      <c r="C68" s="24"/>
      <c r="D68" s="24"/>
      <c r="E68" s="24"/>
      <c r="F68" s="24"/>
      <c r="G68" s="24"/>
      <c r="H68" s="48"/>
      <c r="I68" s="53"/>
      <c r="J68" s="24"/>
      <c r="K68" s="24"/>
    </row>
    <row r="69" spans="1:11" x14ac:dyDescent="0.35">
      <c r="A69" s="24"/>
      <c r="B69" s="24"/>
      <c r="C69" s="24"/>
      <c r="D69" s="24"/>
      <c r="E69" s="24"/>
      <c r="F69" s="24"/>
      <c r="G69" s="24"/>
      <c r="H69" s="48"/>
      <c r="I69" s="53"/>
      <c r="J69" s="24"/>
      <c r="K69" s="24"/>
    </row>
    <row r="70" spans="1:11" x14ac:dyDescent="0.35">
      <c r="A70" s="24"/>
      <c r="B70" s="24"/>
      <c r="C70" s="24"/>
      <c r="D70" s="24"/>
      <c r="E70" s="24"/>
      <c r="F70" s="24"/>
      <c r="G70" s="24"/>
      <c r="H70" s="48"/>
      <c r="I70" s="53"/>
      <c r="J70" s="24"/>
      <c r="K70" s="24"/>
    </row>
    <row r="71" spans="1:11" x14ac:dyDescent="0.35">
      <c r="A71" s="24"/>
      <c r="B71" s="24"/>
      <c r="C71" s="24"/>
      <c r="D71" s="24"/>
      <c r="E71" s="24"/>
      <c r="F71" s="24"/>
      <c r="G71" s="24"/>
      <c r="H71" s="48"/>
      <c r="I71" s="53"/>
      <c r="J71" s="24"/>
      <c r="K71" s="24"/>
    </row>
    <row r="72" spans="1:11" x14ac:dyDescent="0.35">
      <c r="A72" s="24"/>
      <c r="B72" s="24"/>
      <c r="C72" s="24"/>
      <c r="D72" s="24"/>
      <c r="E72" s="24"/>
      <c r="F72" s="24"/>
      <c r="G72" s="24"/>
      <c r="H72" s="48"/>
      <c r="I72" s="53"/>
      <c r="J72" s="24"/>
      <c r="K72" s="24"/>
    </row>
    <row r="73" spans="1:11" x14ac:dyDescent="0.35">
      <c r="A73" s="24"/>
      <c r="B73" s="24"/>
      <c r="C73" s="24"/>
      <c r="D73" s="24"/>
      <c r="E73" s="24"/>
      <c r="F73" s="24"/>
      <c r="G73" s="24"/>
      <c r="H73" s="48"/>
      <c r="I73" s="53"/>
      <c r="J73" s="24"/>
      <c r="K73" s="24"/>
    </row>
    <row r="74" spans="1:11" x14ac:dyDescent="0.35">
      <c r="A74" s="24"/>
      <c r="B74" s="24"/>
      <c r="C74" s="24"/>
      <c r="D74" s="24"/>
      <c r="E74" s="24"/>
      <c r="F74" s="24"/>
      <c r="G74" s="24"/>
      <c r="H74" s="48"/>
      <c r="I74" s="53"/>
      <c r="J74" s="24"/>
      <c r="K74" s="24"/>
    </row>
    <row r="75" spans="1:11" x14ac:dyDescent="0.35">
      <c r="A75" s="24"/>
      <c r="B75" s="24"/>
      <c r="C75" s="24"/>
      <c r="D75" s="24"/>
      <c r="E75" s="24"/>
      <c r="F75" s="24"/>
      <c r="G75" s="24"/>
      <c r="H75" s="48"/>
      <c r="I75" s="53"/>
      <c r="J75" s="24"/>
      <c r="K75" s="24"/>
    </row>
    <row r="76" spans="1:11" x14ac:dyDescent="0.35">
      <c r="A76" s="24"/>
      <c r="B76" s="24"/>
      <c r="C76" s="24"/>
      <c r="D76" s="24"/>
      <c r="E76" s="24"/>
      <c r="F76" s="24"/>
      <c r="G76" s="24"/>
      <c r="H76" s="48"/>
      <c r="I76" s="53"/>
      <c r="J76" s="24"/>
      <c r="K76" s="24"/>
    </row>
    <row r="77" spans="1:11" x14ac:dyDescent="0.35">
      <c r="A77" s="24"/>
      <c r="B77" s="24"/>
      <c r="C77" s="24"/>
      <c r="D77" s="24"/>
      <c r="E77" s="24"/>
      <c r="F77" s="24"/>
      <c r="G77" s="24"/>
      <c r="H77" s="48"/>
      <c r="I77" s="53"/>
      <c r="J77" s="24"/>
      <c r="K77" s="24"/>
    </row>
    <row r="78" spans="1:11" x14ac:dyDescent="0.35">
      <c r="A78" s="24"/>
      <c r="B78" s="24"/>
      <c r="C78" s="24"/>
      <c r="D78" s="24"/>
      <c r="E78" s="24"/>
      <c r="F78" s="24"/>
      <c r="G78" s="24"/>
      <c r="H78" s="48"/>
      <c r="I78" s="53"/>
      <c r="J78" s="24"/>
      <c r="K78" s="24"/>
    </row>
    <row r="79" spans="1:11" x14ac:dyDescent="0.35">
      <c r="A79" s="24"/>
      <c r="B79" s="24"/>
      <c r="C79" s="24"/>
      <c r="D79" s="24"/>
      <c r="E79" s="24"/>
      <c r="F79" s="24"/>
      <c r="G79" s="24"/>
      <c r="H79" s="48"/>
      <c r="I79" s="53"/>
      <c r="J79" s="24"/>
      <c r="K79" s="24"/>
    </row>
    <row r="80" spans="1:11" x14ac:dyDescent="0.35">
      <c r="A80" s="24"/>
      <c r="B80" s="24"/>
      <c r="C80" s="24"/>
      <c r="D80" s="24"/>
      <c r="E80" s="24"/>
      <c r="F80" s="24"/>
      <c r="G80" s="24"/>
      <c r="H80" s="48"/>
      <c r="I80" s="53"/>
      <c r="J80" s="24"/>
      <c r="K80" s="24"/>
    </row>
    <row r="81" spans="1:11" x14ac:dyDescent="0.35">
      <c r="A81" s="24"/>
      <c r="B81" s="24"/>
      <c r="C81" s="24"/>
      <c r="D81" s="24"/>
      <c r="E81" s="24"/>
      <c r="F81" s="24"/>
      <c r="G81" s="24"/>
      <c r="H81" s="48"/>
      <c r="I81" s="53"/>
      <c r="J81" s="24"/>
      <c r="K81" s="24"/>
    </row>
    <row r="82" spans="1:11" x14ac:dyDescent="0.35">
      <c r="A82" s="24"/>
      <c r="B82" s="24"/>
      <c r="C82" s="24"/>
      <c r="D82" s="24"/>
      <c r="E82" s="24"/>
      <c r="F82" s="24"/>
      <c r="G82" s="24"/>
      <c r="H82" s="48"/>
      <c r="I82" s="53"/>
      <c r="J82" s="24"/>
      <c r="K82" s="24"/>
    </row>
    <row r="83" spans="1:11" x14ac:dyDescent="0.35">
      <c r="A83" s="24"/>
      <c r="B83" s="24"/>
      <c r="C83" s="24"/>
      <c r="D83" s="24"/>
      <c r="E83" s="24"/>
      <c r="F83" s="24"/>
      <c r="G83" s="24"/>
      <c r="H83" s="48"/>
      <c r="I83" s="53"/>
      <c r="J83" s="24"/>
      <c r="K83" s="24"/>
    </row>
    <row r="84" spans="1:11" x14ac:dyDescent="0.35">
      <c r="A84" s="24"/>
      <c r="B84" s="24"/>
      <c r="C84" s="24"/>
      <c r="D84" s="24"/>
      <c r="E84" s="24"/>
      <c r="F84" s="24"/>
      <c r="G84" s="24"/>
      <c r="H84" s="48"/>
      <c r="I84" s="53"/>
      <c r="J84" s="24"/>
      <c r="K84" s="24"/>
    </row>
    <row r="85" spans="1:11" x14ac:dyDescent="0.35">
      <c r="A85" s="24"/>
      <c r="B85" s="24"/>
      <c r="C85" s="24"/>
      <c r="D85" s="24"/>
      <c r="E85" s="24"/>
      <c r="F85" s="24"/>
      <c r="G85" s="24"/>
      <c r="H85" s="48"/>
      <c r="I85" s="53"/>
      <c r="J85" s="24"/>
      <c r="K85" s="24"/>
    </row>
    <row r="86" spans="1:11" x14ac:dyDescent="0.35">
      <c r="A86" s="24"/>
      <c r="B86" s="24"/>
      <c r="C86" s="24"/>
      <c r="D86" s="24"/>
      <c r="E86" s="24"/>
      <c r="F86" s="24"/>
      <c r="G86" s="24"/>
      <c r="H86" s="48"/>
      <c r="I86" s="53"/>
      <c r="J86" s="24"/>
      <c r="K86" s="24"/>
    </row>
    <row r="87" spans="1:11" x14ac:dyDescent="0.35">
      <c r="A87" s="24"/>
      <c r="B87" s="24"/>
      <c r="C87" s="24"/>
      <c r="D87" s="24"/>
      <c r="E87" s="24"/>
      <c r="F87" s="24"/>
      <c r="G87" s="24"/>
      <c r="H87" s="48"/>
      <c r="I87" s="53"/>
      <c r="J87" s="24"/>
      <c r="K87" s="24"/>
    </row>
    <row r="88" spans="1:11" x14ac:dyDescent="0.35">
      <c r="A88" s="24"/>
      <c r="B88" s="24"/>
      <c r="C88" s="24"/>
      <c r="D88" s="24"/>
      <c r="E88" s="24"/>
      <c r="F88" s="24"/>
      <c r="G88" s="24"/>
      <c r="H88" s="48"/>
      <c r="I88" s="53"/>
      <c r="J88" s="24"/>
      <c r="K88" s="24"/>
    </row>
    <row r="89" spans="1:11" x14ac:dyDescent="0.35">
      <c r="A89" s="24"/>
      <c r="B89" s="24"/>
      <c r="C89" s="24"/>
      <c r="D89" s="24"/>
      <c r="E89" s="24"/>
      <c r="F89" s="24"/>
      <c r="G89" s="24"/>
      <c r="H89" s="48"/>
      <c r="I89" s="53"/>
      <c r="J89" s="24"/>
      <c r="K89" s="24"/>
    </row>
    <row r="90" spans="1:11" x14ac:dyDescent="0.35">
      <c r="A90" s="24"/>
      <c r="B90" s="24"/>
      <c r="C90" s="24"/>
      <c r="D90" s="24"/>
      <c r="E90" s="24"/>
      <c r="F90" s="24"/>
      <c r="G90" s="24"/>
      <c r="H90" s="48"/>
      <c r="I90" s="53"/>
      <c r="J90" s="24"/>
      <c r="K90" s="24"/>
    </row>
    <row r="91" spans="1:11" x14ac:dyDescent="0.35">
      <c r="A91" s="24"/>
      <c r="B91" s="24"/>
      <c r="C91" s="24"/>
      <c r="D91" s="24"/>
      <c r="E91" s="24"/>
      <c r="F91" s="24"/>
      <c r="G91" s="24"/>
      <c r="H91" s="48"/>
      <c r="I91" s="53"/>
      <c r="J91" s="24"/>
      <c r="K91" s="24"/>
    </row>
    <row r="92" spans="1:11" x14ac:dyDescent="0.35">
      <c r="A92" s="24"/>
      <c r="B92" s="24"/>
      <c r="C92" s="24"/>
      <c r="D92" s="24"/>
      <c r="E92" s="24"/>
      <c r="F92" s="24"/>
      <c r="G92" s="24"/>
      <c r="H92" s="48"/>
      <c r="I92" s="53"/>
      <c r="J92" s="24"/>
      <c r="K92" s="24"/>
    </row>
    <row r="93" spans="1:11" x14ac:dyDescent="0.35">
      <c r="A93" s="24"/>
      <c r="B93" s="24"/>
      <c r="C93" s="24"/>
      <c r="D93" s="24"/>
      <c r="E93" s="24"/>
      <c r="F93" s="24"/>
      <c r="G93" s="24"/>
      <c r="H93" s="48"/>
      <c r="I93" s="53"/>
      <c r="J93" s="24"/>
      <c r="K93" s="24"/>
    </row>
    <row r="94" spans="1:11" x14ac:dyDescent="0.35">
      <c r="A94" s="24"/>
      <c r="B94" s="24"/>
      <c r="C94" s="24"/>
      <c r="D94" s="24"/>
      <c r="E94" s="24"/>
      <c r="F94" s="24"/>
      <c r="G94" s="24"/>
      <c r="H94" s="48"/>
      <c r="I94" s="53"/>
      <c r="J94" s="24"/>
      <c r="K94" s="24"/>
    </row>
    <row r="95" spans="1:11" x14ac:dyDescent="0.35">
      <c r="A95" s="24"/>
      <c r="B95" s="24"/>
      <c r="C95" s="24"/>
      <c r="D95" s="24"/>
      <c r="E95" s="24"/>
      <c r="F95" s="24"/>
      <c r="G95" s="24"/>
      <c r="H95" s="48"/>
      <c r="I95" s="53"/>
      <c r="J95" s="24"/>
      <c r="K95" s="24"/>
    </row>
    <row r="96" spans="1:11" x14ac:dyDescent="0.35">
      <c r="A96" s="24"/>
      <c r="B96" s="24"/>
      <c r="C96" s="24"/>
      <c r="D96" s="24"/>
      <c r="E96" s="24"/>
      <c r="F96" s="24"/>
      <c r="G96" s="24"/>
      <c r="H96" s="48"/>
      <c r="I96" s="53"/>
      <c r="J96" s="24"/>
      <c r="K96" s="24"/>
    </row>
    <row r="97" spans="1:11" x14ac:dyDescent="0.35">
      <c r="A97" s="24"/>
      <c r="B97" s="24"/>
      <c r="C97" s="24"/>
      <c r="D97" s="24"/>
      <c r="E97" s="24"/>
      <c r="F97" s="24"/>
      <c r="G97" s="24"/>
      <c r="H97" s="48"/>
      <c r="I97" s="53"/>
      <c r="J97" s="24"/>
      <c r="K97" s="24"/>
    </row>
    <row r="98" spans="1:11" x14ac:dyDescent="0.35">
      <c r="A98" s="24"/>
      <c r="B98" s="24"/>
      <c r="C98" s="24"/>
      <c r="D98" s="24"/>
      <c r="E98" s="24"/>
      <c r="F98" s="24"/>
      <c r="G98" s="24"/>
      <c r="H98" s="48"/>
      <c r="I98" s="53"/>
      <c r="J98" s="24"/>
      <c r="K98" s="24"/>
    </row>
    <row r="99" spans="1:11" x14ac:dyDescent="0.35">
      <c r="A99" s="25"/>
      <c r="B99" s="25"/>
      <c r="C99" s="25"/>
      <c r="D99" s="25"/>
      <c r="E99" s="25"/>
      <c r="F99" s="25"/>
      <c r="G99" s="25"/>
      <c r="H99" s="49"/>
      <c r="I99" s="54"/>
      <c r="J99" s="25"/>
      <c r="K99" s="25"/>
    </row>
    <row r="100" spans="1:11" x14ac:dyDescent="0.35">
      <c r="A100" s="25"/>
      <c r="B100" s="25"/>
      <c r="C100" s="25"/>
      <c r="D100" s="25"/>
      <c r="E100" s="25"/>
      <c r="F100" s="25"/>
      <c r="G100" s="25"/>
      <c r="H100" s="49"/>
      <c r="I100" s="54"/>
      <c r="J100" s="25"/>
      <c r="K100" s="25"/>
    </row>
    <row r="101" spans="1:11" x14ac:dyDescent="0.35">
      <c r="A101" s="25"/>
      <c r="B101" s="25"/>
      <c r="C101" s="25"/>
      <c r="D101" s="25"/>
      <c r="E101" s="25"/>
      <c r="F101" s="25"/>
      <c r="G101" s="25"/>
      <c r="H101" s="49"/>
      <c r="I101" s="54"/>
      <c r="J101" s="25"/>
      <c r="K101" s="25"/>
    </row>
    <row r="102" spans="1:11" x14ac:dyDescent="0.35">
      <c r="A102" s="25"/>
      <c r="B102" s="25"/>
      <c r="C102" s="25"/>
      <c r="D102" s="25"/>
      <c r="E102" s="25"/>
      <c r="F102" s="25"/>
      <c r="G102" s="25"/>
      <c r="H102" s="49"/>
      <c r="I102" s="54"/>
      <c r="J102" s="25"/>
      <c r="K102" s="25"/>
    </row>
    <row r="103" spans="1:11" x14ac:dyDescent="0.35">
      <c r="A103" s="25"/>
      <c r="B103" s="25"/>
      <c r="C103" s="25"/>
      <c r="D103" s="25"/>
      <c r="E103" s="25"/>
      <c r="F103" s="25"/>
      <c r="G103" s="25"/>
      <c r="H103" s="49"/>
      <c r="I103" s="54"/>
      <c r="J103" s="25"/>
      <c r="K103" s="25"/>
    </row>
    <row r="104" spans="1:11" x14ac:dyDescent="0.35">
      <c r="A104" s="25"/>
      <c r="B104" s="25"/>
      <c r="C104" s="25"/>
      <c r="D104" s="25"/>
      <c r="E104" s="25"/>
      <c r="F104" s="25"/>
      <c r="G104" s="25"/>
      <c r="H104" s="49"/>
      <c r="I104" s="54"/>
      <c r="J104" s="25"/>
      <c r="K104" s="25"/>
    </row>
    <row r="105" spans="1:11" x14ac:dyDescent="0.35">
      <c r="A105" s="25"/>
      <c r="B105" s="25"/>
      <c r="C105" s="25"/>
      <c r="D105" s="25"/>
      <c r="E105" s="25"/>
      <c r="F105" s="25"/>
      <c r="G105" s="25"/>
      <c r="H105" s="49"/>
      <c r="I105" s="54"/>
      <c r="J105" s="25"/>
      <c r="K105" s="25"/>
    </row>
    <row r="106" spans="1:11" x14ac:dyDescent="0.35">
      <c r="A106" s="25"/>
      <c r="B106" s="25"/>
      <c r="C106" s="25"/>
      <c r="D106" s="25"/>
      <c r="E106" s="25"/>
      <c r="F106" s="25"/>
      <c r="G106" s="25"/>
      <c r="H106" s="49"/>
      <c r="I106" s="54"/>
      <c r="J106" s="25"/>
      <c r="K106" s="25"/>
    </row>
    <row r="107" spans="1:11" x14ac:dyDescent="0.35">
      <c r="A107" s="25"/>
      <c r="B107" s="25"/>
      <c r="C107" s="25"/>
      <c r="D107" s="25"/>
      <c r="E107" s="25"/>
      <c r="F107" s="25"/>
      <c r="G107" s="25"/>
      <c r="H107" s="49"/>
      <c r="I107" s="54"/>
      <c r="J107" s="25"/>
      <c r="K107" s="25"/>
    </row>
    <row r="108" spans="1:11" x14ac:dyDescent="0.35">
      <c r="A108" s="25"/>
      <c r="B108" s="25"/>
      <c r="C108" s="25"/>
      <c r="D108" s="25"/>
      <c r="E108" s="25"/>
      <c r="F108" s="25"/>
      <c r="G108" s="25"/>
      <c r="H108" s="49"/>
      <c r="I108" s="54"/>
      <c r="J108" s="25"/>
      <c r="K108" s="25"/>
    </row>
    <row r="109" spans="1:11" x14ac:dyDescent="0.35">
      <c r="A109" s="25"/>
      <c r="B109" s="25"/>
      <c r="C109" s="25"/>
      <c r="D109" s="25"/>
      <c r="E109" s="25"/>
      <c r="F109" s="25"/>
      <c r="G109" s="25"/>
      <c r="H109" s="49"/>
      <c r="I109" s="54"/>
      <c r="J109" s="25"/>
      <c r="K109" s="25"/>
    </row>
    <row r="110" spans="1:11" x14ac:dyDescent="0.35">
      <c r="A110" s="25"/>
      <c r="B110" s="25"/>
      <c r="C110" s="25"/>
      <c r="D110" s="25"/>
      <c r="E110" s="25"/>
      <c r="F110" s="25"/>
      <c r="G110" s="25"/>
      <c r="H110" s="49"/>
      <c r="I110" s="54"/>
      <c r="J110" s="25"/>
      <c r="K110" s="25"/>
    </row>
    <row r="111" spans="1:11" x14ac:dyDescent="0.35">
      <c r="A111" s="25"/>
      <c r="B111" s="25"/>
      <c r="C111" s="25"/>
      <c r="D111" s="25"/>
      <c r="E111" s="25"/>
      <c r="F111" s="25"/>
      <c r="G111" s="25"/>
      <c r="H111" s="49"/>
      <c r="I111" s="54"/>
      <c r="J111" s="25"/>
      <c r="K111" s="25"/>
    </row>
    <row r="112" spans="1:11" x14ac:dyDescent="0.35">
      <c r="A112" s="25"/>
      <c r="B112" s="25"/>
      <c r="C112" s="25"/>
      <c r="D112" s="25"/>
      <c r="E112" s="25"/>
      <c r="F112" s="25"/>
      <c r="G112" s="25"/>
      <c r="H112" s="49"/>
      <c r="I112" s="54"/>
      <c r="J112" s="25"/>
      <c r="K112" s="25"/>
    </row>
    <row r="113" spans="1:11" x14ac:dyDescent="0.35">
      <c r="A113" s="25"/>
      <c r="B113" s="25"/>
      <c r="C113" s="25"/>
      <c r="D113" s="25"/>
      <c r="E113" s="25"/>
      <c r="F113" s="25"/>
      <c r="G113" s="25"/>
      <c r="H113" s="49"/>
      <c r="I113" s="54"/>
      <c r="J113" s="25"/>
      <c r="K113" s="25"/>
    </row>
    <row r="114" spans="1:11" x14ac:dyDescent="0.35">
      <c r="A114" s="25"/>
      <c r="B114" s="25"/>
      <c r="C114" s="25"/>
      <c r="D114" s="25"/>
      <c r="E114" s="25"/>
      <c r="F114" s="25"/>
      <c r="G114" s="25"/>
      <c r="H114" s="49"/>
      <c r="I114" s="54"/>
      <c r="J114" s="25"/>
      <c r="K114" s="25"/>
    </row>
    <row r="115" spans="1:11" x14ac:dyDescent="0.35">
      <c r="A115" s="25"/>
      <c r="B115" s="25"/>
      <c r="C115" s="25"/>
      <c r="D115" s="25"/>
      <c r="E115" s="25"/>
      <c r="F115" s="25"/>
      <c r="G115" s="25"/>
      <c r="H115" s="49"/>
      <c r="I115" s="54"/>
      <c r="J115" s="25"/>
      <c r="K115" s="25"/>
    </row>
    <row r="116" spans="1:11" x14ac:dyDescent="0.35">
      <c r="A116" s="25"/>
      <c r="B116" s="25"/>
      <c r="C116" s="25"/>
      <c r="D116" s="25"/>
      <c r="E116" s="25"/>
      <c r="F116" s="25"/>
      <c r="G116" s="25"/>
      <c r="H116" s="49"/>
      <c r="I116" s="54"/>
      <c r="J116" s="25"/>
      <c r="K116" s="25"/>
    </row>
    <row r="117" spans="1:11" x14ac:dyDescent="0.35">
      <c r="A117" s="25"/>
      <c r="B117" s="25"/>
      <c r="C117" s="25"/>
      <c r="D117" s="25"/>
      <c r="E117" s="25"/>
      <c r="F117" s="25"/>
      <c r="G117" s="25"/>
      <c r="H117" s="49"/>
      <c r="I117" s="54"/>
      <c r="J117" s="25"/>
      <c r="K117" s="25"/>
    </row>
    <row r="118" spans="1:11" x14ac:dyDescent="0.35">
      <c r="A118" s="25"/>
      <c r="B118" s="25"/>
      <c r="C118" s="25"/>
      <c r="D118" s="25"/>
      <c r="E118" s="25"/>
      <c r="F118" s="25"/>
      <c r="G118" s="25"/>
      <c r="H118" s="49"/>
      <c r="I118" s="54"/>
      <c r="J118" s="25"/>
      <c r="K118" s="25"/>
    </row>
    <row r="119" spans="1:11" x14ac:dyDescent="0.35">
      <c r="A119" s="25"/>
      <c r="B119" s="25"/>
      <c r="C119" s="25"/>
      <c r="D119" s="25"/>
      <c r="E119" s="25"/>
      <c r="F119" s="25"/>
      <c r="G119" s="25"/>
      <c r="H119" s="49"/>
      <c r="I119" s="54"/>
      <c r="J119" s="25"/>
      <c r="K119" s="25"/>
    </row>
    <row r="120" spans="1:11" x14ac:dyDescent="0.35">
      <c r="A120" s="25"/>
      <c r="B120" s="25"/>
      <c r="C120" s="25"/>
      <c r="D120" s="25"/>
      <c r="E120" s="25"/>
      <c r="F120" s="25"/>
      <c r="G120" s="25"/>
      <c r="H120" s="49"/>
      <c r="I120" s="54"/>
      <c r="J120" s="25"/>
      <c r="K120" s="25"/>
    </row>
    <row r="121" spans="1:11" x14ac:dyDescent="0.35">
      <c r="A121" s="26"/>
      <c r="B121" s="26"/>
      <c r="C121" s="26"/>
      <c r="D121" s="26"/>
      <c r="E121" s="26"/>
      <c r="F121" s="26"/>
      <c r="G121" s="26"/>
      <c r="H121" s="50"/>
      <c r="I121" s="55"/>
      <c r="J121" s="26"/>
      <c r="K121" s="26"/>
    </row>
    <row r="122" spans="1:11" x14ac:dyDescent="0.35">
      <c r="A122" s="27"/>
      <c r="B122" s="27"/>
      <c r="C122" s="27"/>
      <c r="D122" s="27"/>
      <c r="E122" s="27"/>
      <c r="F122" s="27"/>
      <c r="G122" s="27"/>
      <c r="H122" s="51"/>
      <c r="I122" s="56"/>
      <c r="J122" s="27"/>
      <c r="K122" s="27"/>
    </row>
  </sheetData>
  <mergeCells count="12">
    <mergeCell ref="K4:K5"/>
    <mergeCell ref="C4:C5"/>
    <mergeCell ref="A1:K1"/>
    <mergeCell ref="A2:K2"/>
    <mergeCell ref="A3:K3"/>
    <mergeCell ref="A4:A5"/>
    <mergeCell ref="B4:B5"/>
    <mergeCell ref="D4:E4"/>
    <mergeCell ref="F4:G4"/>
    <mergeCell ref="H4:H5"/>
    <mergeCell ref="I4:I5"/>
    <mergeCell ref="J4:J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70" zoomScaleNormal="70" workbookViewId="0">
      <selection activeCell="U15" sqref="U15"/>
    </sheetView>
  </sheetViews>
  <sheetFormatPr defaultColWidth="11.125" defaultRowHeight="18" customHeight="1" x14ac:dyDescent="0.2"/>
  <cols>
    <col min="1" max="1" width="36.5" style="46" customWidth="1"/>
    <col min="2" max="2" width="11.5" style="47" customWidth="1"/>
    <col min="3" max="3" width="6.625" style="47" customWidth="1"/>
    <col min="4" max="4" width="8.875" style="47" customWidth="1"/>
    <col min="5" max="5" width="5.25" style="47" customWidth="1"/>
    <col min="6" max="6" width="8.875" style="47" customWidth="1"/>
    <col min="7" max="12" width="8.25" style="47" hidden="1" customWidth="1"/>
    <col min="13" max="13" width="4" style="47" hidden="1" customWidth="1"/>
    <col min="14" max="14" width="4.375" style="47" hidden="1" customWidth="1"/>
    <col min="15" max="15" width="12" style="35" customWidth="1"/>
    <col min="16" max="16" width="7.25" style="35" customWidth="1"/>
    <col min="17" max="17" width="10.5" style="35" customWidth="1"/>
    <col min="18" max="18" width="11.375" style="35" customWidth="1"/>
    <col min="19" max="19" width="10.875" style="35" customWidth="1"/>
    <col min="20" max="20" width="12" style="35" customWidth="1"/>
    <col min="21" max="16384" width="11.125" style="35"/>
  </cols>
  <sheetData>
    <row r="1" spans="1:20" ht="18" customHeight="1" x14ac:dyDescent="0.2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" customHeight="1" x14ac:dyDescent="0.2">
      <c r="A2" s="155" t="s">
        <v>76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8" customHeight="1" x14ac:dyDescent="0.2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36"/>
      <c r="T3" s="36"/>
    </row>
    <row r="4" spans="1:20" ht="43.5" customHeight="1" x14ac:dyDescent="0.2">
      <c r="A4" s="37" t="s">
        <v>1</v>
      </c>
      <c r="B4" s="38" t="s">
        <v>2</v>
      </c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9" t="s">
        <v>3</v>
      </c>
      <c r="P4" s="39" t="s">
        <v>4</v>
      </c>
      <c r="Q4" s="39" t="s">
        <v>5</v>
      </c>
      <c r="R4" s="39" t="s">
        <v>6</v>
      </c>
      <c r="S4" s="38" t="s">
        <v>7</v>
      </c>
      <c r="T4" s="38" t="s">
        <v>8</v>
      </c>
    </row>
    <row r="5" spans="1:20" ht="28.5" customHeight="1" x14ac:dyDescent="0.2">
      <c r="A5" s="40" t="s">
        <v>11</v>
      </c>
      <c r="B5" s="41">
        <f>SUM(B6:B15)</f>
        <v>393000</v>
      </c>
      <c r="C5" s="41">
        <f>SUM(C6:C15)</f>
        <v>0</v>
      </c>
      <c r="D5" s="41">
        <f t="shared" ref="D5:N5" si="0">SUM(D6:D15)</f>
        <v>10008.1</v>
      </c>
      <c r="E5" s="41">
        <f t="shared" si="0"/>
        <v>0</v>
      </c>
      <c r="F5" s="41">
        <f t="shared" si="0"/>
        <v>25000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2">
        <f>SUM(C5:N5)</f>
        <v>35008.1</v>
      </c>
      <c r="P5" s="42">
        <f>+O5*100/B5</f>
        <v>8.9079134860050893</v>
      </c>
      <c r="Q5" s="43">
        <f>SUM(Q6:Q15)</f>
        <v>80000</v>
      </c>
      <c r="R5" s="43">
        <f>+O5+Q5</f>
        <v>115008.1</v>
      </c>
      <c r="S5" s="42">
        <f>+R5*100/B5</f>
        <v>29.264147582697202</v>
      </c>
      <c r="T5" s="42">
        <f>+B5-R5</f>
        <v>277991.90000000002</v>
      </c>
    </row>
    <row r="6" spans="1:20" ht="27.75" customHeight="1" x14ac:dyDescent="0.2">
      <c r="A6" s="32" t="s">
        <v>25</v>
      </c>
      <c r="B6" s="14">
        <v>19000</v>
      </c>
      <c r="C6" s="41"/>
      <c r="D6" s="41">
        <v>315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>
        <f t="shared" ref="O6:O15" si="1">SUM(C6:N6)</f>
        <v>315</v>
      </c>
      <c r="P6" s="42"/>
      <c r="Q6" s="43"/>
      <c r="R6" s="43">
        <f t="shared" ref="R6:R15" si="2">+O6+Q6</f>
        <v>315</v>
      </c>
      <c r="S6" s="42"/>
      <c r="T6" s="42">
        <f t="shared" ref="T6:T15" si="3">+B6-R6</f>
        <v>18685</v>
      </c>
    </row>
    <row r="7" spans="1:20" ht="43.5" customHeight="1" x14ac:dyDescent="0.2">
      <c r="A7" s="33" t="s">
        <v>26</v>
      </c>
      <c r="B7" s="15">
        <v>27000</v>
      </c>
      <c r="C7" s="41"/>
      <c r="D7" s="41">
        <v>4750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2">
        <f t="shared" si="1"/>
        <v>4750</v>
      </c>
      <c r="P7" s="42"/>
      <c r="Q7" s="43"/>
      <c r="R7" s="43">
        <f t="shared" si="2"/>
        <v>4750</v>
      </c>
      <c r="S7" s="42"/>
      <c r="T7" s="42">
        <f t="shared" si="3"/>
        <v>22250</v>
      </c>
    </row>
    <row r="8" spans="1:20" ht="43.5" customHeight="1" x14ac:dyDescent="0.2">
      <c r="A8" s="32" t="s">
        <v>27</v>
      </c>
      <c r="B8" s="14">
        <v>59000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>
        <f t="shared" si="1"/>
        <v>0</v>
      </c>
      <c r="P8" s="42"/>
      <c r="Q8" s="43"/>
      <c r="R8" s="43">
        <f t="shared" si="2"/>
        <v>0</v>
      </c>
      <c r="S8" s="42"/>
      <c r="T8" s="42">
        <f t="shared" si="3"/>
        <v>59000</v>
      </c>
    </row>
    <row r="9" spans="1:20" ht="46.5" customHeight="1" x14ac:dyDescent="0.2">
      <c r="A9" s="34" t="s">
        <v>28</v>
      </c>
      <c r="B9" s="16">
        <v>105000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>
        <f t="shared" si="1"/>
        <v>0</v>
      </c>
      <c r="P9" s="42"/>
      <c r="Q9" s="43"/>
      <c r="R9" s="43">
        <f t="shared" si="2"/>
        <v>0</v>
      </c>
      <c r="S9" s="42"/>
      <c r="T9" s="42">
        <f t="shared" si="3"/>
        <v>105000</v>
      </c>
    </row>
    <row r="10" spans="1:20" ht="43.5" customHeight="1" x14ac:dyDescent="0.2">
      <c r="A10" s="32" t="s">
        <v>29</v>
      </c>
      <c r="B10" s="14">
        <v>47400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>
        <f t="shared" si="1"/>
        <v>0</v>
      </c>
      <c r="P10" s="42"/>
      <c r="Q10" s="43"/>
      <c r="R10" s="43">
        <f t="shared" si="2"/>
        <v>0</v>
      </c>
      <c r="S10" s="42"/>
      <c r="T10" s="42">
        <f t="shared" si="3"/>
        <v>47400</v>
      </c>
    </row>
    <row r="11" spans="1:20" ht="40.5" customHeight="1" x14ac:dyDescent="0.2">
      <c r="A11" s="34" t="s">
        <v>30</v>
      </c>
      <c r="B11" s="16">
        <v>11600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>
        <f t="shared" si="1"/>
        <v>0</v>
      </c>
      <c r="P11" s="42"/>
      <c r="Q11" s="43"/>
      <c r="R11" s="43">
        <f t="shared" si="2"/>
        <v>0</v>
      </c>
      <c r="S11" s="42"/>
      <c r="T11" s="42">
        <f t="shared" si="3"/>
        <v>11600</v>
      </c>
    </row>
    <row r="12" spans="1:20" ht="26.25" customHeight="1" x14ac:dyDescent="0.2">
      <c r="A12" s="32" t="s">
        <v>31</v>
      </c>
      <c r="B12" s="14">
        <v>88000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>
        <f t="shared" si="1"/>
        <v>0</v>
      </c>
      <c r="P12" s="42"/>
      <c r="Q12" s="43">
        <v>80000</v>
      </c>
      <c r="R12" s="43">
        <f t="shared" si="2"/>
        <v>80000</v>
      </c>
      <c r="S12" s="42"/>
      <c r="T12" s="42">
        <f t="shared" si="3"/>
        <v>8000</v>
      </c>
    </row>
    <row r="13" spans="1:20" ht="22.5" customHeight="1" x14ac:dyDescent="0.2">
      <c r="A13" s="34" t="s">
        <v>32</v>
      </c>
      <c r="B13" s="16">
        <v>6000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>
        <f t="shared" si="1"/>
        <v>0</v>
      </c>
      <c r="P13" s="42"/>
      <c r="Q13" s="43"/>
      <c r="R13" s="43">
        <f t="shared" si="2"/>
        <v>0</v>
      </c>
      <c r="S13" s="42"/>
      <c r="T13" s="42">
        <f t="shared" si="3"/>
        <v>6000</v>
      </c>
    </row>
    <row r="14" spans="1:20" ht="42" customHeight="1" x14ac:dyDescent="0.2">
      <c r="A14" s="32" t="s">
        <v>33</v>
      </c>
      <c r="B14" s="14">
        <v>20000</v>
      </c>
      <c r="C14" s="41"/>
      <c r="D14" s="41"/>
      <c r="E14" s="41"/>
      <c r="F14" s="41">
        <v>20000</v>
      </c>
      <c r="G14" s="41"/>
      <c r="H14" s="41"/>
      <c r="I14" s="41"/>
      <c r="J14" s="41"/>
      <c r="K14" s="41"/>
      <c r="L14" s="41"/>
      <c r="M14" s="41"/>
      <c r="N14" s="41"/>
      <c r="O14" s="42">
        <f t="shared" si="1"/>
        <v>20000</v>
      </c>
      <c r="P14" s="42"/>
      <c r="Q14" s="43"/>
      <c r="R14" s="43">
        <f t="shared" si="2"/>
        <v>20000</v>
      </c>
      <c r="S14" s="42"/>
      <c r="T14" s="42">
        <f t="shared" si="3"/>
        <v>0</v>
      </c>
    </row>
    <row r="15" spans="1:20" ht="39.75" customHeight="1" x14ac:dyDescent="0.2">
      <c r="A15" s="34" t="s">
        <v>34</v>
      </c>
      <c r="B15" s="16">
        <v>10000</v>
      </c>
      <c r="C15" s="41"/>
      <c r="D15" s="41">
        <v>4943.1000000000004</v>
      </c>
      <c r="E15" s="41"/>
      <c r="F15" s="41">
        <v>5000</v>
      </c>
      <c r="G15" s="41"/>
      <c r="H15" s="41"/>
      <c r="I15" s="41"/>
      <c r="J15" s="41"/>
      <c r="K15" s="41"/>
      <c r="L15" s="41"/>
      <c r="M15" s="41"/>
      <c r="N15" s="41"/>
      <c r="O15" s="42">
        <f t="shared" si="1"/>
        <v>9943.1</v>
      </c>
      <c r="P15" s="42"/>
      <c r="Q15" s="43"/>
      <c r="R15" s="43">
        <f t="shared" si="2"/>
        <v>9943.1</v>
      </c>
      <c r="S15" s="42"/>
      <c r="T15" s="42">
        <f t="shared" si="3"/>
        <v>56.899999999999636</v>
      </c>
    </row>
    <row r="16" spans="1:20" ht="22.5" customHeight="1" thickBot="1" x14ac:dyDescent="0.25">
      <c r="A16" s="44" t="s">
        <v>9</v>
      </c>
      <c r="B16" s="45">
        <f>+B5</f>
        <v>393000</v>
      </c>
      <c r="C16" s="45">
        <f t="shared" ref="C16:T16" si="4">+C5</f>
        <v>0</v>
      </c>
      <c r="D16" s="45">
        <f t="shared" si="4"/>
        <v>10008.1</v>
      </c>
      <c r="E16" s="45">
        <f t="shared" si="4"/>
        <v>0</v>
      </c>
      <c r="F16" s="45">
        <f t="shared" si="4"/>
        <v>25000</v>
      </c>
      <c r="G16" s="45">
        <f t="shared" si="4"/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35008.1</v>
      </c>
      <c r="P16" s="45">
        <f t="shared" si="4"/>
        <v>8.9079134860050893</v>
      </c>
      <c r="Q16" s="45">
        <f t="shared" si="4"/>
        <v>80000</v>
      </c>
      <c r="R16" s="45">
        <f t="shared" si="4"/>
        <v>115008.1</v>
      </c>
      <c r="S16" s="45">
        <f t="shared" si="4"/>
        <v>29.264147582697202</v>
      </c>
      <c r="T16" s="45">
        <f t="shared" si="4"/>
        <v>277991.90000000002</v>
      </c>
    </row>
    <row r="17" ht="18" customHeight="1" thickTop="1" x14ac:dyDescent="0.2"/>
  </sheetData>
  <mergeCells count="3">
    <mergeCell ref="A1:T1"/>
    <mergeCell ref="A2:T2"/>
    <mergeCell ref="A3:R3"/>
  </mergeCells>
  <pageMargins left="0.11811023622047245" right="0.11811023622047245" top="0.55118110236220474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workbookViewId="0">
      <selection activeCell="E12" sqref="E12"/>
    </sheetView>
  </sheetViews>
  <sheetFormatPr defaultRowHeight="18.75" customHeight="1" x14ac:dyDescent="0.3"/>
  <cols>
    <col min="1" max="1" width="44.75" style="2" customWidth="1"/>
    <col min="2" max="2" width="11.25" style="2" customWidth="1"/>
    <col min="3" max="3" width="8.375" style="2" customWidth="1"/>
    <col min="4" max="5" width="9" style="2"/>
    <col min="6" max="6" width="10.375" style="2" customWidth="1"/>
    <col min="7" max="7" width="9" style="2"/>
    <col min="8" max="8" width="9.625" style="31" bestFit="1" customWidth="1"/>
    <col min="9" max="9" width="6.75" style="2" customWidth="1"/>
    <col min="10" max="16384" width="9" style="2"/>
  </cols>
  <sheetData>
    <row r="1" spans="1:10" ht="18.75" customHeight="1" x14ac:dyDescent="0.3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54.75" customHeight="1" x14ac:dyDescent="0.3">
      <c r="A2" s="18" t="s">
        <v>36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43</v>
      </c>
      <c r="G2" s="19" t="s">
        <v>41</v>
      </c>
      <c r="H2" s="28" t="s">
        <v>44</v>
      </c>
      <c r="I2" s="19" t="s">
        <v>42</v>
      </c>
      <c r="J2" s="19" t="s">
        <v>45</v>
      </c>
    </row>
    <row r="3" spans="1:10" ht="18.75" customHeight="1" x14ac:dyDescent="0.3">
      <c r="A3" s="3" t="s">
        <v>24</v>
      </c>
      <c r="B3" s="4">
        <f>SUM(B4:B13)</f>
        <v>393000</v>
      </c>
      <c r="C3" s="4">
        <f>SUM(C4:C13)</f>
        <v>0</v>
      </c>
      <c r="D3" s="4">
        <f t="shared" ref="D3:E3" si="0">SUM(D4:D13)</f>
        <v>0</v>
      </c>
      <c r="E3" s="4">
        <f t="shared" si="0"/>
        <v>80000</v>
      </c>
      <c r="F3" s="4">
        <f>+C3+D3+E3+G3</f>
        <v>90008.1</v>
      </c>
      <c r="G3" s="4">
        <f>SUM(G4:G13)</f>
        <v>10008.1</v>
      </c>
      <c r="H3" s="29">
        <f>+B3-F3</f>
        <v>302991.90000000002</v>
      </c>
      <c r="I3" s="17">
        <f>+G3*100/B3</f>
        <v>2.546590330788804</v>
      </c>
      <c r="J3" s="17"/>
    </row>
    <row r="4" spans="1:10" ht="18.75" customHeight="1" x14ac:dyDescent="0.3">
      <c r="A4" s="5" t="s">
        <v>25</v>
      </c>
      <c r="B4" s="6">
        <v>19000</v>
      </c>
      <c r="C4" s="7"/>
      <c r="D4" s="7"/>
      <c r="E4" s="7"/>
      <c r="F4" s="14">
        <f t="shared" ref="F4:F13" si="1">+C4+D4+E4+G4</f>
        <v>315</v>
      </c>
      <c r="G4" s="7">
        <v>315</v>
      </c>
      <c r="H4" s="14">
        <f t="shared" ref="H4:H13" si="2">+B4-F4</f>
        <v>18685</v>
      </c>
      <c r="I4" s="7"/>
      <c r="J4" s="7">
        <f>+G4/35</f>
        <v>9</v>
      </c>
    </row>
    <row r="5" spans="1:10" ht="38.25" customHeight="1" x14ac:dyDescent="0.3">
      <c r="A5" s="8" t="s">
        <v>26</v>
      </c>
      <c r="B5" s="9">
        <v>27000</v>
      </c>
      <c r="C5" s="9"/>
      <c r="D5" s="10"/>
      <c r="E5" s="10"/>
      <c r="F5" s="15">
        <f t="shared" si="1"/>
        <v>4750</v>
      </c>
      <c r="G5" s="9">
        <v>4750</v>
      </c>
      <c r="H5" s="15">
        <f t="shared" si="2"/>
        <v>22250</v>
      </c>
      <c r="I5" s="10"/>
      <c r="J5" s="10">
        <f>+G5/190</f>
        <v>25</v>
      </c>
    </row>
    <row r="6" spans="1:10" ht="37.5" customHeight="1" x14ac:dyDescent="0.3">
      <c r="A6" s="5" t="s">
        <v>27</v>
      </c>
      <c r="B6" s="6">
        <v>59000</v>
      </c>
      <c r="C6" s="7"/>
      <c r="D6" s="7"/>
      <c r="E6" s="7"/>
      <c r="F6" s="14">
        <f t="shared" si="1"/>
        <v>0</v>
      </c>
      <c r="G6" s="7"/>
      <c r="H6" s="14">
        <f t="shared" si="2"/>
        <v>59000</v>
      </c>
      <c r="I6" s="7"/>
      <c r="J6" s="7"/>
    </row>
    <row r="7" spans="1:10" ht="37.5" customHeight="1" x14ac:dyDescent="0.3">
      <c r="A7" s="11" t="s">
        <v>28</v>
      </c>
      <c r="B7" s="12">
        <v>105000</v>
      </c>
      <c r="C7" s="13"/>
      <c r="D7" s="13"/>
      <c r="E7" s="13"/>
      <c r="F7" s="16">
        <f t="shared" si="1"/>
        <v>0</v>
      </c>
      <c r="G7" s="13"/>
      <c r="H7" s="16">
        <f t="shared" si="2"/>
        <v>105000</v>
      </c>
      <c r="I7" s="13"/>
      <c r="J7" s="13"/>
    </row>
    <row r="8" spans="1:10" ht="39" customHeight="1" x14ac:dyDescent="0.3">
      <c r="A8" s="5" t="s">
        <v>29</v>
      </c>
      <c r="B8" s="6">
        <v>47400</v>
      </c>
      <c r="C8" s="7"/>
      <c r="D8" s="7"/>
      <c r="E8" s="7"/>
      <c r="F8" s="14">
        <f t="shared" si="1"/>
        <v>0</v>
      </c>
      <c r="G8" s="7"/>
      <c r="H8" s="14">
        <f t="shared" si="2"/>
        <v>47400</v>
      </c>
      <c r="I8" s="7"/>
      <c r="J8" s="7"/>
    </row>
    <row r="9" spans="1:10" ht="18.75" customHeight="1" x14ac:dyDescent="0.3">
      <c r="A9" s="11" t="s">
        <v>30</v>
      </c>
      <c r="B9" s="12">
        <v>11600</v>
      </c>
      <c r="C9" s="13"/>
      <c r="D9" s="13"/>
      <c r="E9" s="13"/>
      <c r="F9" s="16">
        <f t="shared" si="1"/>
        <v>0</v>
      </c>
      <c r="G9" s="13"/>
      <c r="H9" s="16">
        <f t="shared" si="2"/>
        <v>11600</v>
      </c>
      <c r="I9" s="13"/>
      <c r="J9" s="13"/>
    </row>
    <row r="10" spans="1:10" ht="18.75" customHeight="1" x14ac:dyDescent="0.3">
      <c r="A10" s="5" t="s">
        <v>31</v>
      </c>
      <c r="B10" s="6">
        <v>88000</v>
      </c>
      <c r="C10" s="6"/>
      <c r="D10" s="7"/>
      <c r="E10" s="14">
        <v>80000</v>
      </c>
      <c r="F10" s="14">
        <f t="shared" si="1"/>
        <v>80000</v>
      </c>
      <c r="G10" s="7"/>
      <c r="H10" s="14">
        <f t="shared" si="2"/>
        <v>8000</v>
      </c>
      <c r="I10" s="7"/>
      <c r="J10" s="7"/>
    </row>
    <row r="11" spans="1:10" ht="18.75" customHeight="1" x14ac:dyDescent="0.3">
      <c r="A11" s="11" t="s">
        <v>32</v>
      </c>
      <c r="B11" s="12">
        <v>6000</v>
      </c>
      <c r="C11" s="13"/>
      <c r="D11" s="13"/>
      <c r="E11" s="13"/>
      <c r="F11" s="16">
        <f t="shared" si="1"/>
        <v>0</v>
      </c>
      <c r="G11" s="13"/>
      <c r="H11" s="16">
        <f t="shared" si="2"/>
        <v>6000</v>
      </c>
      <c r="I11" s="13"/>
      <c r="J11" s="13"/>
    </row>
    <row r="12" spans="1:10" ht="39" customHeight="1" x14ac:dyDescent="0.3">
      <c r="A12" s="5" t="s">
        <v>33</v>
      </c>
      <c r="B12" s="6">
        <v>20000</v>
      </c>
      <c r="C12" s="7"/>
      <c r="D12" s="7"/>
      <c r="E12" s="7"/>
      <c r="F12" s="14">
        <f t="shared" si="1"/>
        <v>0</v>
      </c>
      <c r="G12" s="7"/>
      <c r="H12" s="14">
        <f t="shared" si="2"/>
        <v>20000</v>
      </c>
      <c r="I12" s="7"/>
      <c r="J12" s="7"/>
    </row>
    <row r="13" spans="1:10" ht="30" customHeight="1" x14ac:dyDescent="0.3">
      <c r="A13" s="11" t="s">
        <v>34</v>
      </c>
      <c r="B13" s="12">
        <v>10000</v>
      </c>
      <c r="C13" s="13"/>
      <c r="D13" s="13"/>
      <c r="E13" s="13"/>
      <c r="F13" s="16">
        <f t="shared" si="1"/>
        <v>4943.1000000000004</v>
      </c>
      <c r="G13" s="12">
        <v>4943.1000000000004</v>
      </c>
      <c r="H13" s="16">
        <f t="shared" si="2"/>
        <v>5056.8999999999996</v>
      </c>
      <c r="I13" s="13"/>
      <c r="J13" s="13"/>
    </row>
    <row r="14" spans="1:10" ht="30" customHeight="1" thickBot="1" x14ac:dyDescent="0.35">
      <c r="A14" s="20" t="s">
        <v>35</v>
      </c>
      <c r="B14" s="21">
        <v>393000</v>
      </c>
      <c r="C14" s="21">
        <f>+C3</f>
        <v>0</v>
      </c>
      <c r="D14" s="21">
        <f t="shared" ref="D14:G14" si="3">+D3</f>
        <v>0</v>
      </c>
      <c r="E14" s="21">
        <f t="shared" si="3"/>
        <v>80000</v>
      </c>
      <c r="F14" s="21">
        <f t="shared" si="3"/>
        <v>90008.1</v>
      </c>
      <c r="G14" s="21">
        <f t="shared" si="3"/>
        <v>10008.1</v>
      </c>
      <c r="H14" s="30">
        <f>SUM(H4:H13)</f>
        <v>302991.90000000002</v>
      </c>
      <c r="I14" s="21"/>
      <c r="J14" s="21"/>
    </row>
    <row r="15" spans="1:10" ht="18.75" customHeight="1" thickTop="1" x14ac:dyDescent="0.3"/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ignoredErrors>
    <ignoredError sqref="B3:C3" formulaRange="1"/>
    <ignoredError sqref="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ฟอร์มใหม่ส่งตุ๊ก</vt:lpstr>
      <vt:lpstr>ผลส่งตุ๊ก</vt:lpstr>
      <vt:lpstr>แผนรายเดือน</vt:lpstr>
      <vt:lpstr>ผลการใช้จ่าย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cp:lastPrinted>2020-03-24T05:50:54Z</cp:lastPrinted>
  <dcterms:created xsi:type="dcterms:W3CDTF">2019-11-08T02:54:53Z</dcterms:created>
  <dcterms:modified xsi:type="dcterms:W3CDTF">2020-03-24T09:42:01Z</dcterms:modified>
</cp:coreProperties>
</file>